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8312" windowHeight="10656" activeTab="1"/>
  </bookViews>
  <sheets>
    <sheet name="項目索引" sheetId="1" r:id="rId1"/>
    <sheet name="工作表1" sheetId="2" r:id="rId2"/>
    <sheet name="01-基本資料" sheetId="3" r:id="rId3"/>
    <sheet name="代表補助額度" sheetId="4" r:id="rId4"/>
    <sheet name="委辦金額" sheetId="5" r:id="rId5"/>
    <sheet name="科目金額" sheetId="6" r:id="rId6"/>
    <sheet name="各科目額度統計" sheetId="7" r:id="rId7"/>
    <sheet name="非代表補捐案" sheetId="8" r:id="rId8"/>
  </sheets>
  <externalReferences>
    <externalReference r:id="rId13"/>
  </externalReferences>
  <definedNames>
    <definedName name="會計科目">#REF!</definedName>
  </definedNames>
  <calcPr fullCalcOnLoad="1"/>
  <pivotCaches>
    <pivotCache cacheId="1" r:id="rId9"/>
    <pivotCache cacheId="2" r:id="rId10"/>
  </pivotCaches>
</workbook>
</file>

<file path=xl/comments3.xml><?xml version="1.0" encoding="utf-8"?>
<comments xmlns="http://schemas.openxmlformats.org/spreadsheetml/2006/main">
  <authors>
    <author>USER</author>
  </authors>
  <commentList>
    <comment ref="I1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</t>
        </r>
        <r>
          <rPr>
            <sz val="9"/>
            <rFont val="Tahoma"/>
            <family val="2"/>
          </rPr>
          <t>4</t>
        </r>
        <r>
          <rPr>
            <sz val="9"/>
            <rFont val="細明體"/>
            <family val="3"/>
          </rPr>
          <t>位代表各核准</t>
        </r>
        <r>
          <rPr>
            <sz val="9"/>
            <rFont val="Tahoma"/>
            <family val="2"/>
          </rPr>
          <t>5000</t>
        </r>
        <r>
          <rPr>
            <sz val="9"/>
            <rFont val="細明體"/>
            <family val="3"/>
          </rPr>
          <t xml:space="preserve">，因逾期太久民政課長表示不給核。
</t>
        </r>
      </text>
    </comment>
    <comment ref="I2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原核定</t>
        </r>
        <r>
          <rPr>
            <sz val="9"/>
            <rFont val="Tahoma"/>
            <family val="2"/>
          </rPr>
          <t>10000</t>
        </r>
        <r>
          <rPr>
            <sz val="9"/>
            <rFont val="細明體"/>
            <family val="3"/>
          </rPr>
          <t xml:space="preserve">元，因逾期未核銷葉課表示暫不予核銷
</t>
        </r>
      </text>
    </comment>
  </commentList>
</comments>
</file>

<file path=xl/sharedStrings.xml><?xml version="1.0" encoding="utf-8"?>
<sst xmlns="http://schemas.openxmlformats.org/spreadsheetml/2006/main" count="1196" uniqueCount="689">
  <si>
    <t>編號</t>
  </si>
  <si>
    <t>申請單位</t>
  </si>
  <si>
    <t>案由</t>
  </si>
  <si>
    <t>來函文號</t>
  </si>
  <si>
    <t>活動日期</t>
  </si>
  <si>
    <t>建議人</t>
  </si>
  <si>
    <t>建議金額</t>
  </si>
  <si>
    <t>會計科目</t>
  </si>
  <si>
    <t>承辦課室</t>
  </si>
  <si>
    <t>承辦人員</t>
  </si>
  <si>
    <t>委辦</t>
  </si>
  <si>
    <t>電子檔</t>
  </si>
  <si>
    <t>核准日期</t>
  </si>
  <si>
    <t>民政支出-原住民族業務-原住民族業務-業務費-委辦費(1)</t>
  </si>
  <si>
    <t>考核表</t>
  </si>
  <si>
    <t>核補金額</t>
  </si>
  <si>
    <t>預算項目</t>
  </si>
  <si>
    <t>褔利服務支出-社政業務-社會運動-獎補助費-對國內團體之捐助（2）</t>
  </si>
  <si>
    <t>褔利服務支出-社政業務-社會運動-獎補助費-對國內團體之捐助（1）</t>
  </si>
  <si>
    <t>文化支出-文教活動-宗教禮俗-對國內團體之捐助</t>
  </si>
  <si>
    <t>教育支出-教育管理及輔導-教育管理-獎補助費-對國內團體之捐助</t>
  </si>
  <si>
    <t>農業支出-農業管理與輔導-農產推廣-獎補助費-對國內團體之捐助（1）</t>
  </si>
  <si>
    <t>列標籤</t>
  </si>
  <si>
    <t>總計</t>
  </si>
  <si>
    <t>加總 - 核補金額</t>
  </si>
  <si>
    <t>褔利服務支出-社政業務-社會褔利-獎補助費-對國內團體之捐助（1）</t>
  </si>
  <si>
    <t>褔利服務支出-社政業務-社會褔利-獎補助費-對國內團體之捐助（2）</t>
  </si>
  <si>
    <t>尚餘額度</t>
  </si>
  <si>
    <t>上限</t>
  </si>
  <si>
    <t>尚餘</t>
  </si>
  <si>
    <t>民政支出-役政管理-獎補助費-對國內團體之捐助</t>
  </si>
  <si>
    <t>社區發展支出-社區發展-獎補助費-對國內團體之捐助</t>
  </si>
  <si>
    <t>缺件不補</t>
  </si>
  <si>
    <t>逾期退件</t>
  </si>
  <si>
    <t>逾期退件</t>
  </si>
  <si>
    <t>總額-</t>
  </si>
  <si>
    <t>公所-</t>
  </si>
  <si>
    <t>委辦=</t>
  </si>
  <si>
    <t>褔利服務支出-社政業務-社會運動-獎補助費-政府機關間之補助</t>
  </si>
  <si>
    <t>建議額度</t>
  </si>
  <si>
    <t>委辦</t>
  </si>
  <si>
    <t>2017年Likavung部落Mangayaw猴祭</t>
  </si>
  <si>
    <t>1061215
1061215035</t>
  </si>
  <si>
    <t>106年12月16日至107年1月3日</t>
  </si>
  <si>
    <t>原民課</t>
  </si>
  <si>
    <t>賴雪枝</t>
  </si>
  <si>
    <t>補字107001</t>
  </si>
  <si>
    <t>鄭副主席崗山</t>
  </si>
  <si>
    <t>田代表明元</t>
  </si>
  <si>
    <t>巴蘭文化發展協會</t>
  </si>
  <si>
    <t>初鹿部落106年度年祭活動</t>
  </si>
  <si>
    <t>1061225
1061001206</t>
  </si>
  <si>
    <t>106年12月9日至107年1月2日</t>
  </si>
  <si>
    <t>原民課</t>
  </si>
  <si>
    <t>賴雪枝</t>
  </si>
  <si>
    <t>補字107002</t>
  </si>
  <si>
    <t>陳代表四德</t>
  </si>
  <si>
    <t>1061226
1060020738</t>
  </si>
  <si>
    <t>107\107001.pdf</t>
  </si>
  <si>
    <t>107\107002.pdf</t>
  </si>
  <si>
    <t>補字107003</t>
  </si>
  <si>
    <t>阿里擺部落107年度傳統年祭活動</t>
  </si>
  <si>
    <t>106年12月23日至107年1月1日</t>
  </si>
  <si>
    <t>民政支出-原住民族業務-原住民族業務-業務費-委辦費(10)</t>
  </si>
  <si>
    <t>李代表芳媚</t>
  </si>
  <si>
    <t>楊主席招信</t>
  </si>
  <si>
    <t>吳代表昇和</t>
  </si>
  <si>
    <t>陳代表鳳英</t>
  </si>
  <si>
    <t>楊代表益誠</t>
  </si>
  <si>
    <t>郭代表宗益</t>
  </si>
  <si>
    <t>陳代表品尚</t>
  </si>
  <si>
    <t>廖代表忠聖</t>
  </si>
  <si>
    <t>卑南鄉公所</t>
  </si>
  <si>
    <t>補字107004</t>
  </si>
  <si>
    <t>台東縣大巴六九文教發展協會</t>
  </si>
  <si>
    <t>Tamalrakaw部落107年度傳統年祭活動</t>
  </si>
  <si>
    <t>1061226
106122602</t>
  </si>
  <si>
    <t>107年1月1日至107年1月2日</t>
  </si>
  <si>
    <t>民政支出-原住民族業務-原住民族業務-業務費-委辦費(10)</t>
  </si>
  <si>
    <t>民政支出-原住民族業務-原住民族業務-業務費-委辦費(10)</t>
  </si>
  <si>
    <t>1061227
10600001227</t>
  </si>
  <si>
    <t>補字107005</t>
  </si>
  <si>
    <t>補字107005</t>
  </si>
  <si>
    <t>台東縣下賓朗社區發展協會</t>
  </si>
  <si>
    <t>下賓朗部落106年度傳統年紀/大獵祭系列活動</t>
  </si>
  <si>
    <t>1061227
106052</t>
  </si>
  <si>
    <t>106年12月25日至107年1月1日</t>
  </si>
  <si>
    <t>民政支出-原住民族業務-原住民族業務-業務費-委辦費(1)</t>
  </si>
  <si>
    <t>民政支出-原住民族業務-原住民族業務-業務費-委辦費(2)</t>
  </si>
  <si>
    <t>民政支出-原住民族業務-原住民族業務-業務費-委辦費(3)</t>
  </si>
  <si>
    <t>民政支出-原住民族業務-原住民族業務-業務費-委辦費(4)</t>
  </si>
  <si>
    <t>民政支出-原住民族業務-原住民族業務-業務費-委辦費(5)</t>
  </si>
  <si>
    <t>民政支出-原住民族業務-原住民族業務-業務費-委辦費(6)</t>
  </si>
  <si>
    <t>民政支出-原住民族業務-原住民族業務-業務費-委辦費(7)</t>
  </si>
  <si>
    <t>民政支出-原住民族業務-原住民族業務-業務費-委辦費(8)</t>
  </si>
  <si>
    <t>民政支出-原住民族業務-原住民族業務-業務費-委辦費(9)</t>
  </si>
  <si>
    <t>民政支出-原住民族業務-原住民族業務-業務費-委辦費(11)</t>
  </si>
  <si>
    <t>民政支出-原住民族業務-原住民族業務-業務費-委辦費(12)</t>
  </si>
  <si>
    <t>民政支出-原住民族業務-原住民族業務-業務費-委辦費(13)</t>
  </si>
  <si>
    <t>民政支出-原住民族業務-原住民族業務-業務費-委辦費(14)</t>
  </si>
  <si>
    <t>民政支出-原住民族業務-原住民族業務-業務費-委辦費(15)</t>
  </si>
  <si>
    <t>民政支出-原住民族業務-原住民族業務-業務費-委辦費(16)</t>
  </si>
  <si>
    <t>民政支出-原住民族業務-原住民族業務-業務費-委辦費(17)</t>
  </si>
  <si>
    <t>民政支出-原住民族業務-原住民族業務-業務費-委辦費(18)</t>
  </si>
  <si>
    <t>民政支出-原住民族業務-原住民族業務-業務費-委辦費(19)</t>
  </si>
  <si>
    <t>民政支出-原住民族業務-原住民族業務-業務費-委辦費(20)</t>
  </si>
  <si>
    <t>民政支出-原住民族業務-原住民族業務-業務費-委辦費(21)</t>
  </si>
  <si>
    <t>民政支出-原住民族業務-原住民族業務-業務費-委辦費(22)</t>
  </si>
  <si>
    <t>民政支出-原住民族業務-原住民族業務-業務費-委辦費(23)</t>
  </si>
  <si>
    <t>民政支出-原住民族業務-原住民族業務-業務費-委辦費(24)</t>
  </si>
  <si>
    <t>民政支出-原住民族業務-原住民族業務-業務費-委辦費(25)</t>
  </si>
  <si>
    <t>民政支出-原住民族業務-原住民族業務-業務費-委辦費(26)</t>
  </si>
  <si>
    <t>民政支出-原住民族業務-原住民族業務-業務費-委辦費(2)</t>
  </si>
  <si>
    <t>科目名稱</t>
  </si>
  <si>
    <t>預算數</t>
  </si>
  <si>
    <t>剩餘數</t>
  </si>
  <si>
    <t>建議支出總額</t>
  </si>
  <si>
    <t>1061229
1060021518</t>
  </si>
  <si>
    <t>107\107003.pdf</t>
  </si>
  <si>
    <t>107\107004.pdf</t>
  </si>
  <si>
    <t>107\107005.pdf</t>
  </si>
  <si>
    <t>社區發展支出-社區發展-獎補助費-對國內團體之捐助</t>
  </si>
  <si>
    <t>單位名稱</t>
  </si>
  <si>
    <t>補助金額</t>
  </si>
  <si>
    <t>來文文號</t>
  </si>
  <si>
    <t>補助名目</t>
  </si>
  <si>
    <t>支出科目</t>
  </si>
  <si>
    <t>1070103
1070103</t>
  </si>
  <si>
    <t>107年度出路社區迎春納福揮毫</t>
  </si>
  <si>
    <t>社區發展支出-社區發展-獎補助費-對國內團體之捐助</t>
  </si>
  <si>
    <t>初鹿社區發展協會</t>
  </si>
  <si>
    <t>107非代表案\20180105172349933.pdf</t>
  </si>
  <si>
    <t>1070107
1070000508</t>
  </si>
  <si>
    <t>1070108
1070000499</t>
  </si>
  <si>
    <t>1070109
1070000509</t>
  </si>
  <si>
    <t>107\107001-.pdf</t>
  </si>
  <si>
    <t>臺東縣卑南鄉東興社區發展協會</t>
  </si>
  <si>
    <t>1070115
107048</t>
  </si>
  <si>
    <t>107非代表案\20180115151003093.pdf</t>
  </si>
  <si>
    <t>補字107006</t>
  </si>
  <si>
    <t>一般</t>
  </si>
  <si>
    <t>台東縣卑南鄉利吉社區發展協會</t>
  </si>
  <si>
    <t>特殊地景巡迴展活動</t>
  </si>
  <si>
    <t>1070117
10701171</t>
  </si>
  <si>
    <t>福利服務支出-社政業務-社會運動-獎補助費-對國內團體之捐助(2)</t>
  </si>
  <si>
    <t>福利服務支出-社政業務-社會運動-獎補助費-對國內團體之捐助(2)</t>
  </si>
  <si>
    <t>107年2月3日至107年2月22日</t>
  </si>
  <si>
    <t>107\107006.pdf</t>
  </si>
  <si>
    <t>臺東縣卑南鄉泰安社區發展協會</t>
  </si>
  <si>
    <t>1070122
107012206</t>
  </si>
  <si>
    <t>107年第33屆春元盃慢速壘球賽</t>
  </si>
  <si>
    <t>107年阿密特盃籃球邀請賽</t>
  </si>
  <si>
    <t>補字107007</t>
  </si>
  <si>
    <t>臺東縣眷村文化發展協會</t>
  </si>
  <si>
    <t>1070118
1070101801</t>
  </si>
  <si>
    <t>原民課</t>
  </si>
  <si>
    <t>賴雪枝</t>
  </si>
  <si>
    <t>107年捐贈高智爾球運動用具暨教學活動</t>
  </si>
  <si>
    <t>107\107非代表案\20180125093155778.pdf</t>
  </si>
  <si>
    <t>107\107007.pdf</t>
  </si>
  <si>
    <t>補字107008</t>
  </si>
  <si>
    <t>臺東縣卑南鄉太平天后宮文化協會</t>
  </si>
  <si>
    <t>縣外友宮參訪文化教活動</t>
  </si>
  <si>
    <t>1070122
10701002</t>
  </si>
  <si>
    <t>107年5月4日至107年5月5日</t>
  </si>
  <si>
    <t>107年2月7日至107年2月9日</t>
  </si>
  <si>
    <t>福利服務支出-社政業務-社會運動-獎補助費-對國內團體之捐助(2)</t>
  </si>
  <si>
    <t>1070126
1070001117</t>
  </si>
  <si>
    <t>107\107008.pdf</t>
  </si>
  <si>
    <t>1070130
1070001992</t>
  </si>
  <si>
    <t>1070130
1070001503</t>
  </si>
  <si>
    <t>臺東縣消防局卑南分隊所屬防火宣傳大隊卑南分隊</t>
  </si>
  <si>
    <t>1070130
1070001319</t>
  </si>
  <si>
    <t>107年1月27日至107年6月30日</t>
  </si>
  <si>
    <t>補字107009</t>
  </si>
  <si>
    <t>補字107010</t>
  </si>
  <si>
    <t>補字107010</t>
  </si>
  <si>
    <t>社團法人臺東縣原住民族全人發展關懷協會</t>
  </si>
  <si>
    <t>107原家中心社工員教育訓練計畫</t>
  </si>
  <si>
    <t>1070130
0009</t>
  </si>
  <si>
    <t>107年2月至107年11月</t>
  </si>
  <si>
    <t>福利服務支出-社政業務-社會運動-獎補助費-對國內團體之捐助(2)</t>
  </si>
  <si>
    <t>107原家中心社工員教育訓練計畫</t>
  </si>
  <si>
    <t>補字107010</t>
  </si>
  <si>
    <t>補字107011</t>
  </si>
  <si>
    <t>台東縣Likavung呂家望文化發展協會</t>
  </si>
  <si>
    <t>2018年新春呂家望盃壘球比賽暨部落壘球團成軍典禮活動</t>
  </si>
  <si>
    <t>1070130
1070130002</t>
  </si>
  <si>
    <t>原民課</t>
  </si>
  <si>
    <t>賴雪枝</t>
  </si>
  <si>
    <t>福利服務支出-社政業務-社會運動-獎補助費-對國內團體之捐助(2)</t>
  </si>
  <si>
    <t>補字107012</t>
  </si>
  <si>
    <t>台東縣賓朗鄉賓朗社區發展協會</t>
  </si>
  <si>
    <t>107年社區環境整潔打掃活動</t>
  </si>
  <si>
    <t>1070129
1070525001</t>
  </si>
  <si>
    <t>107年2月18日</t>
  </si>
  <si>
    <t>原民課</t>
  </si>
  <si>
    <t>賴雪枝</t>
  </si>
  <si>
    <t>福利服務支出-社政業務-社會運動-獎補助費-對國內團體之捐助(2)</t>
  </si>
  <si>
    <t>107\107010.pdf</t>
  </si>
  <si>
    <t>107\107009.pdf</t>
  </si>
  <si>
    <t>107\107011.pdf</t>
  </si>
  <si>
    <t>107\107012.pdf</t>
  </si>
  <si>
    <t>1070206
1070002035</t>
  </si>
  <si>
    <t>1070206
1070002048</t>
  </si>
  <si>
    <t>福利服務支出-社政業務-社會運動-獎補助費-對國內團體之捐助(2)</t>
  </si>
  <si>
    <t>福利服務支出-社政業務-社會運動-業務費-委辦費</t>
  </si>
  <si>
    <t>補字107013</t>
  </si>
  <si>
    <t>臺東縣卑南鄉高台福德祠文化協會</t>
  </si>
  <si>
    <t>縣外友宮參訪交流活動</t>
  </si>
  <si>
    <t>1070205
10702001</t>
  </si>
  <si>
    <t>107年4月14日至107年4月15日</t>
  </si>
  <si>
    <t>賴雪枝</t>
  </si>
  <si>
    <t>原民課</t>
  </si>
  <si>
    <t>107\107013.pdf</t>
  </si>
  <si>
    <t>社團法人台灣原住民宗教暨文化研究會</t>
  </si>
  <si>
    <t>社團法人台灣原住民宗教暨文化研究會</t>
  </si>
  <si>
    <t>107年原住民中較文化-東海岸阿族風箏石一周年祭祖系列活動</t>
  </si>
  <si>
    <t>107年原住民中較文化-東海岸阿族風箏石一周年祭祖系列活動</t>
  </si>
  <si>
    <t>1070209
107011</t>
  </si>
  <si>
    <t>107年2月10日</t>
  </si>
  <si>
    <t>原民課</t>
  </si>
  <si>
    <t>賴雪枝</t>
  </si>
  <si>
    <t>107年4月1日</t>
  </si>
  <si>
    <t>福利服務支出-社政業務-社會運動-獎補助費-對國內團體之捐助(2)</t>
  </si>
  <si>
    <t>補字107014</t>
  </si>
  <si>
    <t>補字107014</t>
  </si>
  <si>
    <t>補字107014</t>
  </si>
  <si>
    <t>補字107015</t>
  </si>
  <si>
    <t>台東縣Likavung呂家望文化發展協會</t>
  </si>
  <si>
    <t>台東縣Likavung呂家望文化發展協會</t>
  </si>
  <si>
    <t>2018年新春呂家望盃壘球比賽暨部落壘球團成軍典禮活動</t>
  </si>
  <si>
    <t>1070206
1070206001</t>
  </si>
  <si>
    <t>原民課</t>
  </si>
  <si>
    <t>賴雪枝</t>
  </si>
  <si>
    <t>福利服務支出-社政業務-社會運動-獎補助費-對國內團體之捐助(2)</t>
  </si>
  <si>
    <t>107\107004-1.pdf</t>
  </si>
  <si>
    <t>107\107005-1.pdf</t>
  </si>
  <si>
    <t>補字107016</t>
  </si>
  <si>
    <t>臺東縣神農發展協會</t>
  </si>
  <si>
    <t>第六屆第二次會員大會暨休閒農業發展研討會活動</t>
  </si>
  <si>
    <t>1070209
1070211</t>
  </si>
  <si>
    <t>原民課</t>
  </si>
  <si>
    <t>賴雪枝</t>
  </si>
  <si>
    <t>福利服務支出-社政業務-社會運動-獎補助費-對國內團體之捐助(2)</t>
  </si>
  <si>
    <t>107\107014.pdf</t>
  </si>
  <si>
    <t>107\107015.pdf</t>
  </si>
  <si>
    <t>107\107007-1.pdf</t>
  </si>
  <si>
    <t>1070213
1070002452</t>
  </si>
  <si>
    <t>107\107016.pdf</t>
  </si>
  <si>
    <t>補字107017</t>
  </si>
  <si>
    <t>臺東縣陸軍官校校友會</t>
  </si>
  <si>
    <t>1070208
1070012</t>
  </si>
  <si>
    <t>107年3月7日</t>
  </si>
  <si>
    <t>原民課</t>
  </si>
  <si>
    <t>賴雪枝</t>
  </si>
  <si>
    <t>福利服務支出-社政業務-社會運動-獎補助費-對國內團體之捐助(2)</t>
  </si>
  <si>
    <t>補字107018</t>
  </si>
  <si>
    <t>補字107018</t>
  </si>
  <si>
    <t>台東縣榮東自強協會</t>
  </si>
  <si>
    <t>107年母親節系列活動</t>
  </si>
  <si>
    <t>107年母親節系列活動</t>
  </si>
  <si>
    <t>1070207
1070007</t>
  </si>
  <si>
    <t>107年5月12日</t>
  </si>
  <si>
    <t>107年5月12日</t>
  </si>
  <si>
    <t>原民課</t>
  </si>
  <si>
    <t>賴雪枝</t>
  </si>
  <si>
    <t>福利服務支出-社政業務-社會運動-獎補助費-對國內團體之捐助(2)</t>
  </si>
  <si>
    <t>1070213
1070002775</t>
  </si>
  <si>
    <t>1070213
1070002691</t>
  </si>
  <si>
    <t>1070214
1070002853</t>
  </si>
  <si>
    <t>補字107018</t>
  </si>
  <si>
    <t>補字107019</t>
  </si>
  <si>
    <t>2018臺東縣刑福一家文化協會元宵祈福繞境活動</t>
  </si>
  <si>
    <t>臺東縣刑福一家文化協會</t>
  </si>
  <si>
    <t>1070216
1070201301</t>
  </si>
  <si>
    <t>107年3月2日至107年3月3日</t>
  </si>
  <si>
    <t>原民課</t>
  </si>
  <si>
    <t>賴雪枝</t>
  </si>
  <si>
    <t>福利服務支出-社政業務-社會運動-業務費-委辦費</t>
  </si>
  <si>
    <t>107\107017.pdf</t>
  </si>
  <si>
    <t>107\107018.pdf</t>
  </si>
  <si>
    <t>臺東縣消防局卑南分隊</t>
  </si>
  <si>
    <t>1070214
1070002006</t>
  </si>
  <si>
    <t>107年防火遊街宣導暨新春聯歡活動</t>
  </si>
  <si>
    <t>民政支出-原住民族業務-原住民族業務-業務費-委辦費(1)</t>
  </si>
  <si>
    <t>民政支出-原住民族業務-原住民族業務-業務費-委辦費(6)</t>
  </si>
  <si>
    <t>107\107非代表案\20180221101320504.pdf</t>
  </si>
  <si>
    <t>107\107019.pdf</t>
  </si>
  <si>
    <t>107\107非代表案\001-1.pdf</t>
  </si>
  <si>
    <t>考核表</t>
  </si>
  <si>
    <t>臺東縣消防局知本鳳凰志工分隊</t>
  </si>
  <si>
    <t>補字107020</t>
  </si>
  <si>
    <t>1070214
1070001934</t>
  </si>
  <si>
    <t>賴雪枝</t>
  </si>
  <si>
    <t>福利服務支出-社政業務-社會運動-獎補助費-對國內團體之捐助(2)</t>
  </si>
  <si>
    <t>原民課</t>
  </si>
  <si>
    <t>107年縣外觀摩研習活動</t>
  </si>
  <si>
    <t>1070223
1070003274</t>
  </si>
  <si>
    <t>107\107020.pdf</t>
  </si>
  <si>
    <t>1070223
1070003275</t>
  </si>
  <si>
    <t>1070223
1070003019</t>
  </si>
  <si>
    <t>社團法人臺東縣身障者槌球運動關懷協會</t>
  </si>
  <si>
    <t>身障者槌球運動關懷盃活動</t>
  </si>
  <si>
    <t>1070227
107008</t>
  </si>
  <si>
    <t>原民課</t>
  </si>
  <si>
    <t>賴雪枝</t>
  </si>
  <si>
    <t>1070302
1070003209</t>
  </si>
  <si>
    <t>107\107021.pdf</t>
  </si>
  <si>
    <t>107\107012-1.pdf</t>
  </si>
  <si>
    <t>補字107021</t>
  </si>
  <si>
    <t>臺東縣卑南鄉太平社區發展協會</t>
  </si>
  <si>
    <t>107年度會員大會暨慶祝母親節活動</t>
  </si>
  <si>
    <t>1070301
1070301004</t>
  </si>
  <si>
    <t>107年5月5日</t>
  </si>
  <si>
    <t>原民課</t>
  </si>
  <si>
    <t>賴雪枝</t>
  </si>
  <si>
    <t>福利服務支出-社政業務-社會運動-獎補助費-對國內團體之捐助(2)</t>
  </si>
  <si>
    <t>補字107022</t>
  </si>
  <si>
    <t>補字107023</t>
  </si>
  <si>
    <t>補字107023</t>
  </si>
  <si>
    <t>臺東縣卑南鄉婦女會</t>
  </si>
  <si>
    <t>107年度婦女節縣外文化參訪活動</t>
  </si>
  <si>
    <t>107年3月23日至107年3月25日</t>
  </si>
  <si>
    <t>原民課</t>
  </si>
  <si>
    <t>賴雪枝</t>
  </si>
  <si>
    <t>福利服務支出-社政業務-社會運動-獎補助費-對國內團體之捐助(2)</t>
  </si>
  <si>
    <t>107年度婦女節縣外文化參訪活動</t>
  </si>
  <si>
    <t>1070303
1070302</t>
  </si>
  <si>
    <t>107年3月23日至107年3月25日</t>
  </si>
  <si>
    <t>1070306
1070003996</t>
  </si>
  <si>
    <t>107\107022.pdf</t>
  </si>
  <si>
    <t>補字107023</t>
  </si>
  <si>
    <t>補字107024</t>
  </si>
  <si>
    <t>補字107024</t>
  </si>
  <si>
    <t>台東縣卑南鄉三塊厝天后宮文化協會</t>
  </si>
  <si>
    <t>天上聖母文化交流-春季饗宴-社區宗教文化觀摩之旅活動</t>
  </si>
  <si>
    <t>1070306
2018030609</t>
  </si>
  <si>
    <t>107年3月29日至107年3月31日</t>
  </si>
  <si>
    <t>原民課</t>
  </si>
  <si>
    <t>賴雪枝</t>
  </si>
  <si>
    <t>福利服務支出-社政業務-社會運動-業務費-委辦費</t>
  </si>
  <si>
    <t>臺東縣記者協會</t>
  </si>
  <si>
    <t>1070306
107002</t>
  </si>
  <si>
    <t>107年新春聯誼餐會活動</t>
  </si>
  <si>
    <t>福利服務支出-社政業務-社會運動-獎補助費-對國內團體之捐助(1)</t>
  </si>
  <si>
    <t>107\107非代表案\005.pdf</t>
  </si>
  <si>
    <t>補字107024</t>
  </si>
  <si>
    <t>補字107025</t>
  </si>
  <si>
    <t>補字107025</t>
  </si>
  <si>
    <t>台東縣卑南鄉志賢宮管理委員會</t>
  </si>
  <si>
    <t>謁祖祭祀禮儀觀摩活動</t>
  </si>
  <si>
    <t>1070306
10700000005</t>
  </si>
  <si>
    <t>107年3月17日至107年3月19日</t>
  </si>
  <si>
    <t>原民課</t>
  </si>
  <si>
    <t>賴雪枝</t>
  </si>
  <si>
    <t>福利服務支出-社政業務-社會運動-業務費-委辦費</t>
  </si>
  <si>
    <t>107\107023.pdf</t>
  </si>
  <si>
    <t>107\107024.pdf</t>
  </si>
  <si>
    <t>107\107025.pdf</t>
  </si>
  <si>
    <t>臺東縣消防局卑南分隊所屬防火宣傳大隊卑南分隊</t>
  </si>
  <si>
    <t>107年教育訓練暨社區防火宣導</t>
  </si>
  <si>
    <t>107年下半年度教育訓練暨社區防火宣導</t>
  </si>
  <si>
    <t>補字107025</t>
  </si>
  <si>
    <t>補字107026</t>
  </si>
  <si>
    <t>1070306
1070002476</t>
  </si>
  <si>
    <t>107年7月28日至107年12月29日</t>
  </si>
  <si>
    <t>原民課</t>
  </si>
  <si>
    <t>福利服務支出-社政業務-社會運動-獎補助費-對國內團體之捐助(2)</t>
  </si>
  <si>
    <t>1070309
1070004018</t>
  </si>
  <si>
    <t>107\107026.pdf</t>
  </si>
  <si>
    <t>107\107非代表案\002-1.pdf</t>
  </si>
  <si>
    <t>1070312
1070003784</t>
  </si>
  <si>
    <t>1070312
1070003786</t>
  </si>
  <si>
    <t>1070312
1070004016</t>
  </si>
  <si>
    <t>107\107019-1.pdf</t>
  </si>
  <si>
    <t>臺東縣卑南鄉東興社區發展協會</t>
  </si>
  <si>
    <t>107年老人日托旖旎風趴趴走活動</t>
  </si>
  <si>
    <t>1070307
107052</t>
  </si>
  <si>
    <t>107年6月2日</t>
  </si>
  <si>
    <t>原民課</t>
  </si>
  <si>
    <t>賴雪枝</t>
  </si>
  <si>
    <t>賴雪枝</t>
  </si>
  <si>
    <t>福利服務支出-社政業務-社會運動-獎補助費-對國內團體之捐助(2)</t>
  </si>
  <si>
    <t>社團法人臺東縣失智者關懷協會</t>
  </si>
  <si>
    <t>1070312
0144</t>
  </si>
  <si>
    <t>5月5慶端飄香粽-關懷聯誼活動</t>
  </si>
  <si>
    <t>福利服務支出-社政業務-社會運動-獎補助費-對國內團體之捐助(1)</t>
  </si>
  <si>
    <t>福利服務支出-社政業務-社會福利-獎補助費-對國內團體之捐助(1)</t>
  </si>
  <si>
    <t>107\107非代表案\006.pdf</t>
  </si>
  <si>
    <t>1070312
1070004017</t>
  </si>
  <si>
    <t>107\107009-1.pdf</t>
  </si>
  <si>
    <t>107\107027.pdf</t>
  </si>
  <si>
    <t>1070315
1070004315</t>
  </si>
  <si>
    <t>補字107027</t>
  </si>
  <si>
    <t>臺東縣卑南鄉泰安受東宮文化協會</t>
  </si>
  <si>
    <t>107年參訪交流-台中南投活動</t>
  </si>
  <si>
    <t>1070313
10703001</t>
  </si>
  <si>
    <t>原民課</t>
  </si>
  <si>
    <t>賴雪枝</t>
  </si>
  <si>
    <t>福利服務支出-社政業務-社會運動-獎補助費-對國內團體之捐助(2)</t>
  </si>
  <si>
    <t>補字107028</t>
  </si>
  <si>
    <t>補字107029</t>
  </si>
  <si>
    <t>補字107029</t>
  </si>
  <si>
    <t>臺東縣阿里擺文教協會</t>
  </si>
  <si>
    <t>臺東縣阿里擺文教協會</t>
  </si>
  <si>
    <t>2018卑南族聯合瘋年聚實施計畫活動</t>
  </si>
  <si>
    <t>107年3月13日</t>
  </si>
  <si>
    <t>原民課</t>
  </si>
  <si>
    <t>福利服務支出-社政業務-社會運動-業務費-委辦費</t>
  </si>
  <si>
    <t>2018卑南族聯合瘋年聚實施計畫活動</t>
  </si>
  <si>
    <t>1070313
10700000313-2</t>
  </si>
  <si>
    <t>107年4月6日</t>
  </si>
  <si>
    <t>107\107029.pdf</t>
  </si>
  <si>
    <t>107\107028.pdf</t>
  </si>
  <si>
    <t>1070319
1070004652</t>
  </si>
  <si>
    <t>1070318
107002</t>
  </si>
  <si>
    <t>107年會員大會暨慶祝母親節系列活動</t>
  </si>
  <si>
    <t>福利服務支出-社政業務-社會福利-獎補助費-對國內團體之捐助(1)</t>
  </si>
  <si>
    <t>福利服務支出-社政業務-社會福利-獎補助費-對國內團體之捐助(2)</t>
  </si>
  <si>
    <t>福利服務支出-社政業務-社會福利-獎補助費-對國內團體之捐助(2)</t>
  </si>
  <si>
    <t>107\107非代表案\007.pdf</t>
  </si>
  <si>
    <t>台東縣卑南鄉太平老人會</t>
  </si>
  <si>
    <t>教育支出-教育管理與輔導-教育管理-獎補助費-對國內團體之捐助</t>
  </si>
  <si>
    <t>教育支出-教育管理與輔導-教育管理-獎補助費-對國內團體之捐助</t>
  </si>
  <si>
    <t>豐田國中</t>
  </si>
  <si>
    <t>1070316
1070001054</t>
  </si>
  <si>
    <t>建校38周年校慶暨學區國小運動會實施計畫</t>
  </si>
  <si>
    <t>107\107非代表案\008.pdf</t>
  </si>
  <si>
    <t>107\107006-1.pdf</t>
  </si>
  <si>
    <t>補字107029</t>
  </si>
  <si>
    <t>補字107030</t>
  </si>
  <si>
    <t>臺東縣卑南鄉賓朗老人會</t>
  </si>
  <si>
    <t>107年度文化知性參訪交流活動</t>
  </si>
  <si>
    <t>1070315
107021</t>
  </si>
  <si>
    <t>原民課</t>
  </si>
  <si>
    <t>賴雪枝</t>
  </si>
  <si>
    <t>1070321
1070004468</t>
  </si>
  <si>
    <t>107\107011015-1.pdf</t>
  </si>
  <si>
    <t>補字107031</t>
  </si>
  <si>
    <t>補字107031</t>
  </si>
  <si>
    <t>臺東縣體育極限運動委員會</t>
  </si>
  <si>
    <t>臺東縣體育極限運動委員會</t>
  </si>
  <si>
    <t>107年艷夏愛心登山健走夢想飛行公益活動</t>
  </si>
  <si>
    <t>1070315
107005013</t>
  </si>
  <si>
    <t>107年艷夏愛心登山健走夢想飛行公益活動</t>
  </si>
  <si>
    <t>原民課</t>
  </si>
  <si>
    <t>賴雪枝</t>
  </si>
  <si>
    <t>福利服務支出-社政業務-社會運動-業務費-委辦費</t>
  </si>
  <si>
    <t>補字107031</t>
  </si>
  <si>
    <t>補字107032</t>
  </si>
  <si>
    <t>財團法人一粒麥子社會福利慈善事業基金會</t>
  </si>
  <si>
    <t>1070316
107069</t>
  </si>
  <si>
    <t>107年4月10日至107年4月12日</t>
  </si>
  <si>
    <t>107年4月19日至107年4月20日</t>
  </si>
  <si>
    <t>原民課</t>
  </si>
  <si>
    <t>賴雪枝</t>
  </si>
  <si>
    <t>107年度賓朗老人日托站知性之旅活動</t>
  </si>
  <si>
    <t>補字107033</t>
  </si>
  <si>
    <t>臺東縣後山福利協會</t>
  </si>
  <si>
    <t>社工心園藝情-助人工作者療癒坊</t>
  </si>
  <si>
    <t>1070321
107032101</t>
  </si>
  <si>
    <t>107年4月20日至107年7月20日</t>
  </si>
  <si>
    <t>原民課</t>
  </si>
  <si>
    <t>賴雪枝</t>
  </si>
  <si>
    <t>福利服務支出-社政業務-社會運動-獎補助費-對國內團體之捐助(2)</t>
  </si>
  <si>
    <t>107\107030.pdf</t>
  </si>
  <si>
    <t>補字107034</t>
  </si>
  <si>
    <t>補字107034</t>
  </si>
  <si>
    <t>臺灣省青果運銷合作社東台分社</t>
  </si>
  <si>
    <t>107年度縣外觀摩活動</t>
  </si>
  <si>
    <t>107年度縣外觀摩活動</t>
  </si>
  <si>
    <t>1070321
082</t>
  </si>
  <si>
    <t>臺灣省青果運銷合作社東台分社</t>
  </si>
  <si>
    <t>107年4月16日至107年4月18日</t>
  </si>
  <si>
    <t>原民課</t>
  </si>
  <si>
    <t>賴雪枝</t>
  </si>
  <si>
    <t>福利服務支出-社政業務-社會運動-獎補助費-對國內團體之捐助(2)</t>
  </si>
  <si>
    <t>107\107031.pdf</t>
  </si>
  <si>
    <t>107\107032.pdf</t>
  </si>
  <si>
    <t>107\107033.pdf</t>
  </si>
  <si>
    <t>107\107034.pdf</t>
  </si>
  <si>
    <t>107\107027-1.pdf</t>
  </si>
  <si>
    <t>1070327
1070004834</t>
  </si>
  <si>
    <t>1070327
1070005029</t>
  </si>
  <si>
    <t>107\107016-1.pdf</t>
  </si>
  <si>
    <t>補字107034</t>
  </si>
  <si>
    <t>臺東縣立豐田國民中學</t>
  </si>
  <si>
    <t>38週年校慶暨學區國小運動會活動</t>
  </si>
  <si>
    <t>38週年校慶暨學區國小運動會活動</t>
  </si>
  <si>
    <t>1070328
1070001162</t>
  </si>
  <si>
    <t>107年5月19日</t>
  </si>
  <si>
    <t>原民課</t>
  </si>
  <si>
    <t>賴雪枝</t>
  </si>
  <si>
    <t>福利服務支出-社政業務-社會運動-獎補助費-對國內團體之捐助(2)</t>
  </si>
  <si>
    <t>臺東縣立豐田國民中學</t>
  </si>
  <si>
    <t>補字107035</t>
  </si>
  <si>
    <t>編號</t>
  </si>
  <si>
    <t>編號</t>
  </si>
  <si>
    <t>107002</t>
  </si>
  <si>
    <t>107003</t>
  </si>
  <si>
    <t>107004</t>
  </si>
  <si>
    <t>107005</t>
  </si>
  <si>
    <t>107006</t>
  </si>
  <si>
    <t>107007</t>
  </si>
  <si>
    <t>107008</t>
  </si>
  <si>
    <t>107009</t>
  </si>
  <si>
    <t>107010</t>
  </si>
  <si>
    <t>107011</t>
  </si>
  <si>
    <t>107012</t>
  </si>
  <si>
    <t>107013</t>
  </si>
  <si>
    <t>107014</t>
  </si>
  <si>
    <t>107015</t>
  </si>
  <si>
    <t>107016</t>
  </si>
  <si>
    <t>107017</t>
  </si>
  <si>
    <t>107018</t>
  </si>
  <si>
    <t>107019</t>
  </si>
  <si>
    <t>107020</t>
  </si>
  <si>
    <t>107021</t>
  </si>
  <si>
    <t>107022</t>
  </si>
  <si>
    <t>107023</t>
  </si>
  <si>
    <t>107024</t>
  </si>
  <si>
    <t>107025</t>
  </si>
  <si>
    <t>107026</t>
  </si>
  <si>
    <t>107027</t>
  </si>
  <si>
    <t>107028</t>
  </si>
  <si>
    <t>107029</t>
  </si>
  <si>
    <t>107030</t>
  </si>
  <si>
    <t>107031</t>
  </si>
  <si>
    <t>107032</t>
  </si>
  <si>
    <t>107033</t>
  </si>
  <si>
    <t>107034</t>
  </si>
  <si>
    <t>107035</t>
  </si>
  <si>
    <t>001</t>
  </si>
  <si>
    <t>002</t>
  </si>
  <si>
    <t>003</t>
  </si>
  <si>
    <t>004</t>
  </si>
  <si>
    <t>005</t>
  </si>
  <si>
    <t>006</t>
  </si>
  <si>
    <t>007</t>
  </si>
  <si>
    <t>008</t>
  </si>
  <si>
    <t>004</t>
  </si>
  <si>
    <t>005</t>
  </si>
  <si>
    <t>006</t>
  </si>
  <si>
    <t>007</t>
  </si>
  <si>
    <t>008</t>
  </si>
  <si>
    <t>1070328
1070005030</t>
  </si>
  <si>
    <t>1070005044</t>
  </si>
  <si>
    <t>1070328
1070005195</t>
  </si>
  <si>
    <t>補字107036</t>
  </si>
  <si>
    <t>臺東地區農會</t>
  </si>
  <si>
    <t>107年度國產青梅促銷活動計畫</t>
  </si>
  <si>
    <t>1070326
1070001362</t>
  </si>
  <si>
    <t>107年3月14日
107年3月29日
107年4月14日</t>
  </si>
  <si>
    <t>原民課</t>
  </si>
  <si>
    <t>賴雪枝</t>
  </si>
  <si>
    <t>福利服務支出-社政業務-社會運動-獎補助費-對國內團體之捐助(2)</t>
  </si>
  <si>
    <t>107036</t>
  </si>
  <si>
    <t>補字107037</t>
  </si>
  <si>
    <t>賓朗碧芸堂</t>
  </si>
  <si>
    <t>107年慶祝觀世音菩薩聖誕活動</t>
  </si>
  <si>
    <t>1070319
107001</t>
  </si>
  <si>
    <t>107年3月30日至107年4月4日</t>
  </si>
  <si>
    <t>原民課</t>
  </si>
  <si>
    <t>賴雪枝</t>
  </si>
  <si>
    <t>福利服務支出-社政業務-社會運動-獎補助費-對國內團體之捐助(2)</t>
  </si>
  <si>
    <t>107037</t>
  </si>
  <si>
    <t>補字107038</t>
  </si>
  <si>
    <t>瑞和金母宮</t>
  </si>
  <si>
    <t>107年外埠宗教文化交流活動</t>
  </si>
  <si>
    <t>1070327
005</t>
  </si>
  <si>
    <t>107年4月1日至107年4月2日</t>
  </si>
  <si>
    <t>原民課</t>
  </si>
  <si>
    <t>賴雪枝</t>
  </si>
  <si>
    <t>福利服務支出-社政業務-社會運動-獎補助費-對國內團體之捐助(2)</t>
  </si>
  <si>
    <t>107038</t>
  </si>
  <si>
    <t>107\107036.pdf</t>
  </si>
  <si>
    <t>107\107037.pdf</t>
  </si>
  <si>
    <t>107\107038.pdf</t>
  </si>
  <si>
    <t>補字107039</t>
  </si>
  <si>
    <t>臺東縣卑南鄉溫泉受天宮</t>
  </si>
  <si>
    <t>北極玄天上帝107年聖誕慶典活動</t>
  </si>
  <si>
    <t>1070328
20180328</t>
  </si>
  <si>
    <t>107年4月17日至107年4月18日</t>
  </si>
  <si>
    <t>原民課</t>
  </si>
  <si>
    <t>賴雪枝</t>
  </si>
  <si>
    <t>福利服務支出-社政業務-社會運動-獎補助費-對國內團體之捐助(2)</t>
  </si>
  <si>
    <t>107039</t>
  </si>
  <si>
    <t>補字107040</t>
  </si>
  <si>
    <t>補字107040</t>
  </si>
  <si>
    <t>台東縣Likavung呂家望文化發展協會</t>
  </si>
  <si>
    <t>107年祖先發祥地祭祖計畫活動</t>
  </si>
  <si>
    <t>1070329
1070329001</t>
  </si>
  <si>
    <t>107年4月3日</t>
  </si>
  <si>
    <t>107年4月4日</t>
  </si>
  <si>
    <t>原民課</t>
  </si>
  <si>
    <t>賴雪枝</t>
  </si>
  <si>
    <t>福利服務支出-社政業務-社會運動-獎補助費-對國內團體之捐助(2)</t>
  </si>
  <si>
    <t>107040</t>
  </si>
  <si>
    <t>107\107035.pdf</t>
  </si>
  <si>
    <t>賓朗國小</t>
  </si>
  <si>
    <t>009</t>
  </si>
  <si>
    <t>1070329
1070001077</t>
  </si>
  <si>
    <t>106學年度村校聯合運動會</t>
  </si>
  <si>
    <t>教育支出-教育管理與輔導-教育管理-獎補助費-對國內團體之捐助</t>
  </si>
  <si>
    <t>107\107非代表案\009.pdf</t>
  </si>
  <si>
    <t>補字107001</t>
  </si>
  <si>
    <t>補字107002</t>
  </si>
  <si>
    <t>補字107009</t>
  </si>
  <si>
    <t>補字107011</t>
  </si>
  <si>
    <t>補字107012</t>
  </si>
  <si>
    <t>補字107013</t>
  </si>
  <si>
    <t>補字107014</t>
  </si>
  <si>
    <t>補字107015</t>
  </si>
  <si>
    <t>補字107016</t>
  </si>
  <si>
    <t>補字107017</t>
  </si>
  <si>
    <t>補字107019</t>
  </si>
  <si>
    <t>補字107020</t>
  </si>
  <si>
    <t>補字107021</t>
  </si>
  <si>
    <t>補字107022</t>
  </si>
  <si>
    <t>補字107026</t>
  </si>
  <si>
    <t>補字107027</t>
  </si>
  <si>
    <t>補字107028</t>
  </si>
  <si>
    <t>補字107030</t>
  </si>
  <si>
    <t>補字107032</t>
  </si>
  <si>
    <t>補字107033</t>
  </si>
  <si>
    <t>補字107035</t>
  </si>
  <si>
    <t>補字107036</t>
  </si>
  <si>
    <t>補字107037</t>
  </si>
  <si>
    <t>補字107038</t>
  </si>
  <si>
    <t>補字107039</t>
  </si>
  <si>
    <t>巴蘭文化發展協會</t>
  </si>
  <si>
    <t>臺東縣阿里擺文教協會</t>
  </si>
  <si>
    <t>台東縣大巴六九文教發展協會</t>
  </si>
  <si>
    <t>台東縣下賓朗社區發展協會</t>
  </si>
  <si>
    <t>台東縣卑南鄉利吉社區發展協會</t>
  </si>
  <si>
    <t>臺東縣眷村文化發展協會</t>
  </si>
  <si>
    <t>臺東縣卑南鄉太平天后宮文化協會</t>
  </si>
  <si>
    <t>社團法人臺東縣原住民族全人發展關懷協會</t>
  </si>
  <si>
    <t>台東縣賓朗鄉賓朗社區發展協會</t>
  </si>
  <si>
    <t>臺東縣卑南鄉高台福德祠文化協會</t>
  </si>
  <si>
    <t>臺東縣神農發展協會</t>
  </si>
  <si>
    <t>臺東縣陸軍官校校友會</t>
  </si>
  <si>
    <t>台東縣榮東自強協會</t>
  </si>
  <si>
    <t>臺東縣刑福一家文化協會</t>
  </si>
  <si>
    <t>臺東縣消防局知本鳳凰志工分隊</t>
  </si>
  <si>
    <t>社團法人臺東縣身障者槌球運動關懷協會</t>
  </si>
  <si>
    <t>臺東縣卑南鄉太平社區發展協會</t>
  </si>
  <si>
    <t>臺東縣卑南鄉婦女會</t>
  </si>
  <si>
    <t>台東縣卑南鄉三塊厝天后宮文化協會</t>
  </si>
  <si>
    <t>台東縣卑南鄉志賢宮管理委員會</t>
  </si>
  <si>
    <t>臺東縣卑南鄉泰安受東宮文化協會</t>
  </si>
  <si>
    <t>臺東縣卑南鄉賓朗老人會</t>
  </si>
  <si>
    <t>財團法人一粒麥子社會福利慈善事業基金會</t>
  </si>
  <si>
    <t>臺東縣後山福利協會</t>
  </si>
  <si>
    <t>臺東地區農會</t>
  </si>
  <si>
    <t>賓朗碧芸堂</t>
  </si>
  <si>
    <t>瑞和金母宮</t>
  </si>
  <si>
    <t>臺東縣卑南鄉溫泉受天宮</t>
  </si>
  <si>
    <t>(空白)</t>
  </si>
  <si>
    <t>初鹿部落106年度年祭活動</t>
  </si>
  <si>
    <t>阿里擺部落107年度傳統年祭活動</t>
  </si>
  <si>
    <t>Tamalrakaw部落107年度傳統年祭活動</t>
  </si>
  <si>
    <t>下賓朗部落106年度傳統年紀/大獵祭系列活動</t>
  </si>
  <si>
    <t>特殊地景巡迴展活動</t>
  </si>
  <si>
    <t>107年捐贈高智爾球運動用具暨教學活動</t>
  </si>
  <si>
    <t>縣外友宮參訪文化教活動</t>
  </si>
  <si>
    <t>107年教育訓練暨社區防火宣導</t>
  </si>
  <si>
    <t>2018年新春呂家望盃壘球比賽暨部落壘球團成軍典禮活動</t>
  </si>
  <si>
    <t>107年社區環境整潔打掃活動</t>
  </si>
  <si>
    <t>縣外友宮參訪交流活動</t>
  </si>
  <si>
    <t>第六屆第二次會員大會暨休閒農業發展研討會活動</t>
  </si>
  <si>
    <t>2018臺東縣刑福一家文化協會元宵祈福繞境活動</t>
  </si>
  <si>
    <t>107年縣外觀摩研習活動</t>
  </si>
  <si>
    <t>身障者槌球運動關懷盃活動</t>
  </si>
  <si>
    <t>107年度會員大會暨慶祝母親節活動</t>
  </si>
  <si>
    <t>天上聖母文化交流-春季饗宴-社區宗教文化觀摩之旅活動</t>
  </si>
  <si>
    <t>謁祖祭祀禮儀觀摩活動</t>
  </si>
  <si>
    <t>107年下半年度教育訓練暨社區防火宣導</t>
  </si>
  <si>
    <t>107年老人日托旖旎風趴趴走活動</t>
  </si>
  <si>
    <t>107年參訪交流-台中南投活動</t>
  </si>
  <si>
    <t>107年度文化知性參訪交流活動</t>
  </si>
  <si>
    <t>107年度賓朗老人日托站知性之旅活動</t>
  </si>
  <si>
    <t>社工心園藝情-助人工作者療癒坊</t>
  </si>
  <si>
    <t>107年度國產青梅促銷活動計畫</t>
  </si>
  <si>
    <t>107年慶祝觀世音菩薩聖誕活動</t>
  </si>
  <si>
    <t>107年外埠宗教文化交流活動</t>
  </si>
  <si>
    <t>北極玄天上帝107年聖誕慶典活動</t>
  </si>
  <si>
    <t>107年祖先發祥地祭祖計畫活動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</si>
</sst>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7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0"/>
      <color indexed="30"/>
      <name val="新細明體"/>
      <family val="1"/>
    </font>
    <font>
      <sz val="10"/>
      <color indexed="60"/>
      <name val="新細明體"/>
      <family val="1"/>
    </font>
    <font>
      <u val="single"/>
      <sz val="10"/>
      <color indexed="12"/>
      <name val="新細明體"/>
      <family val="1"/>
    </font>
    <font>
      <sz val="10"/>
      <name val="新細明體"/>
      <family val="1"/>
    </font>
    <font>
      <b/>
      <sz val="10"/>
      <color indexed="8"/>
      <name val="新細明體"/>
      <family val="1"/>
    </font>
    <font>
      <b/>
      <sz val="10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12"/>
      <color rgb="FF00B050"/>
      <name val="Calibri"/>
      <family val="1"/>
    </font>
    <font>
      <sz val="10"/>
      <color theme="1"/>
      <name val="Calibri"/>
      <family val="1"/>
    </font>
    <font>
      <sz val="10"/>
      <color rgb="FFFF0000"/>
      <name val="Calibri"/>
      <family val="1"/>
    </font>
    <font>
      <b/>
      <sz val="10"/>
      <color rgb="FF0070C0"/>
      <name val="Calibri"/>
      <family val="1"/>
    </font>
    <font>
      <sz val="10"/>
      <color theme="9" tint="-0.4999699890613556"/>
      <name val="Calibri"/>
      <family val="1"/>
    </font>
    <font>
      <u val="single"/>
      <sz val="10"/>
      <color theme="10"/>
      <name val="新細明體"/>
      <family val="1"/>
    </font>
    <font>
      <sz val="10"/>
      <name val="Calibri"/>
      <family val="1"/>
    </font>
    <font>
      <b/>
      <sz val="10"/>
      <color theme="1"/>
      <name val="Calibri"/>
      <family val="1"/>
    </font>
    <font>
      <b/>
      <sz val="10"/>
      <color rgb="FFFF0000"/>
      <name val="Calibri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4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76" fontId="52" fillId="33" borderId="0" xfId="0" applyNumberFormat="1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/>
    </xf>
    <xf numFmtId="176" fontId="53" fillId="7" borderId="10" xfId="0" applyNumberFormat="1" applyFont="1" applyFill="1" applyBorder="1" applyAlignment="1">
      <alignment horizontal="center" vertical="center"/>
    </xf>
    <xf numFmtId="176" fontId="54" fillId="7" borderId="10" xfId="0" applyNumberFormat="1" applyFont="1" applyFill="1" applyBorder="1" applyAlignment="1">
      <alignment horizontal="center" vertical="center"/>
    </xf>
    <xf numFmtId="49" fontId="55" fillId="7" borderId="10" xfId="0" applyNumberFormat="1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left" vertical="center" wrapText="1"/>
    </xf>
    <xf numFmtId="176" fontId="52" fillId="7" borderId="0" xfId="0" applyNumberFormat="1" applyFont="1" applyFill="1" applyAlignment="1">
      <alignment vertical="center"/>
    </xf>
    <xf numFmtId="0" fontId="52" fillId="7" borderId="0" xfId="0" applyFont="1" applyFill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176" fontId="53" fillId="34" borderId="10" xfId="0" applyNumberFormat="1" applyFont="1" applyFill="1" applyBorder="1" applyAlignment="1">
      <alignment horizontal="center" vertical="center"/>
    </xf>
    <xf numFmtId="176" fontId="54" fillId="34" borderId="10" xfId="0" applyNumberFormat="1" applyFont="1" applyFill="1" applyBorder="1" applyAlignment="1">
      <alignment horizontal="center" vertical="center"/>
    </xf>
    <xf numFmtId="49" fontId="55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0" fontId="52" fillId="34" borderId="0" xfId="0" applyFont="1" applyFill="1" applyAlignment="1">
      <alignment vertical="center"/>
    </xf>
    <xf numFmtId="0" fontId="56" fillId="34" borderId="10" xfId="44" applyFont="1" applyFill="1" applyBorder="1" applyAlignment="1" applyProtection="1">
      <alignment horizontal="center" vertical="center"/>
      <protection/>
    </xf>
    <xf numFmtId="0" fontId="56" fillId="33" borderId="10" xfId="44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6" fillId="33" borderId="10" xfId="44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177" fontId="52" fillId="0" borderId="0" xfId="0" applyNumberFormat="1" applyFont="1" applyAlignment="1">
      <alignment vertical="top"/>
    </xf>
    <xf numFmtId="177" fontId="52" fillId="0" borderId="0" xfId="0" applyNumberFormat="1" applyFont="1" applyAlignment="1">
      <alignment vertical="top" wrapText="1"/>
    </xf>
    <xf numFmtId="0" fontId="39" fillId="33" borderId="10" xfId="44" applyFill="1" applyBorder="1" applyAlignment="1" applyProtection="1">
      <alignment horizontal="center" vertical="center"/>
      <protection/>
    </xf>
    <xf numFmtId="0" fontId="39" fillId="34" borderId="10" xfId="44" applyFill="1" applyBorder="1" applyAlignment="1" applyProtection="1">
      <alignment horizontal="center" vertical="center"/>
      <protection/>
    </xf>
    <xf numFmtId="0" fontId="56" fillId="34" borderId="11" xfId="44" applyFont="1" applyFill="1" applyBorder="1" applyAlignment="1" applyProtection="1">
      <alignment vertical="center"/>
      <protection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7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39" fillId="0" borderId="12" xfId="44" applyBorder="1" applyAlignment="1" applyProtection="1">
      <alignment vertical="top" wrapText="1"/>
      <protection/>
    </xf>
    <xf numFmtId="177" fontId="58" fillId="0" borderId="0" xfId="0" applyNumberFormat="1" applyFont="1" applyAlignment="1">
      <alignment vertical="top"/>
    </xf>
    <xf numFmtId="177" fontId="59" fillId="0" borderId="0" xfId="0" applyNumberFormat="1" applyFont="1" applyAlignment="1">
      <alignment vertical="top"/>
    </xf>
    <xf numFmtId="0" fontId="56" fillId="7" borderId="10" xfId="44" applyFont="1" applyFill="1" applyBorder="1" applyAlignment="1" applyProtection="1">
      <alignment horizontal="center" vertical="center"/>
      <protection/>
    </xf>
    <xf numFmtId="0" fontId="39" fillId="7" borderId="10" xfId="44" applyFill="1" applyBorder="1" applyAlignment="1" applyProtection="1">
      <alignment horizontal="center" vertical="center"/>
      <protection/>
    </xf>
    <xf numFmtId="0" fontId="39" fillId="34" borderId="10" xfId="44" applyFill="1" applyBorder="1" applyAlignment="1" applyProtection="1">
      <alignment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6" fillId="0" borderId="10" xfId="44" applyFont="1" applyFill="1" applyBorder="1" applyAlignment="1" applyProtection="1">
      <alignment vertical="center"/>
      <protection/>
    </xf>
    <xf numFmtId="0" fontId="56" fillId="0" borderId="10" xfId="44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39" fillId="7" borderId="10" xfId="44" applyFill="1" applyBorder="1" applyAlignment="1" applyProtection="1">
      <alignment vertical="center"/>
      <protection/>
    </xf>
    <xf numFmtId="177" fontId="52" fillId="0" borderId="0" xfId="0" applyNumberFormat="1" applyFont="1" applyAlignment="1">
      <alignment vertical="top" wrapText="1"/>
    </xf>
    <xf numFmtId="0" fontId="39" fillId="34" borderId="0" xfId="44" applyFill="1" applyAlignment="1" applyProtection="1">
      <alignment vertical="center"/>
      <protection/>
    </xf>
    <xf numFmtId="0" fontId="39" fillId="0" borderId="0" xfId="44" applyAlignment="1" applyProtection="1">
      <alignment vertical="top" wrapText="1"/>
      <protection/>
    </xf>
    <xf numFmtId="0" fontId="39" fillId="0" borderId="10" xfId="44" applyFill="1" applyBorder="1" applyAlignment="1" applyProtection="1">
      <alignment vertical="center"/>
      <protection/>
    </xf>
    <xf numFmtId="49" fontId="52" fillId="7" borderId="0" xfId="0" applyNumberFormat="1" applyFont="1" applyFill="1" applyAlignment="1">
      <alignment horizontal="center" vertical="top" wrapText="1"/>
    </xf>
    <xf numFmtId="49" fontId="58" fillId="7" borderId="0" xfId="0" applyNumberFormat="1" applyFont="1" applyFill="1" applyAlignment="1">
      <alignment horizontal="right" vertical="top"/>
    </xf>
    <xf numFmtId="49" fontId="52" fillId="7" borderId="0" xfId="0" applyNumberFormat="1" applyFont="1" applyFill="1" applyAlignment="1">
      <alignment horizontal="right" vertical="top"/>
    </xf>
    <xf numFmtId="49" fontId="59" fillId="7" borderId="0" xfId="0" applyNumberFormat="1" applyFont="1" applyFill="1" applyAlignment="1">
      <alignment horizontal="right" vertical="top"/>
    </xf>
    <xf numFmtId="49" fontId="0" fillId="0" borderId="1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2" fillId="7" borderId="11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52" fillId="7" borderId="11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52" fillId="7" borderId="11" xfId="0" applyFont="1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49" fontId="55" fillId="7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6" fillId="33" borderId="11" xfId="44" applyFont="1" applyFill="1" applyBorder="1" applyAlignment="1" applyProtection="1">
      <alignment horizontal="center" vertical="center"/>
      <protection/>
    </xf>
    <xf numFmtId="0" fontId="56" fillId="33" borderId="16" xfId="44" applyFont="1" applyFill="1" applyBorder="1" applyAlignment="1" applyProtection="1">
      <alignment horizontal="center" vertical="center"/>
      <protection/>
    </xf>
    <xf numFmtId="0" fontId="39" fillId="34" borderId="11" xfId="44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6" fillId="33" borderId="15" xfId="44" applyFont="1" applyFill="1" applyBorder="1" applyAlignment="1" applyProtection="1">
      <alignment horizontal="center" vertical="center"/>
      <protection/>
    </xf>
    <xf numFmtId="0" fontId="39" fillId="0" borderId="15" xfId="44" applyBorder="1" applyAlignment="1" applyProtection="1">
      <alignment vertical="center"/>
      <protection/>
    </xf>
    <xf numFmtId="0" fontId="39" fillId="0" borderId="16" xfId="44" applyBorder="1" applyAlignment="1" applyProtection="1">
      <alignment vertical="center"/>
      <protection/>
    </xf>
    <xf numFmtId="0" fontId="39" fillId="7" borderId="11" xfId="44" applyFill="1" applyBorder="1" applyAlignment="1" applyProtection="1">
      <alignment vertical="center"/>
      <protection/>
    </xf>
    <xf numFmtId="0" fontId="39" fillId="34" borderId="15" xfId="44" applyFill="1" applyBorder="1" applyAlignment="1" applyProtection="1">
      <alignment vertical="center"/>
      <protection/>
    </xf>
    <xf numFmtId="0" fontId="39" fillId="34" borderId="16" xfId="44" applyFill="1" applyBorder="1" applyAlignment="1" applyProtection="1">
      <alignment vertical="center"/>
      <protection/>
    </xf>
    <xf numFmtId="0" fontId="56" fillId="34" borderId="11" xfId="44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39" fillId="7" borderId="15" xfId="44" applyFill="1" applyBorder="1" applyAlignment="1" applyProtection="1">
      <alignment vertical="center"/>
      <protection/>
    </xf>
    <xf numFmtId="0" fontId="39" fillId="7" borderId="16" xfId="44" applyFill="1" applyBorder="1" applyAlignment="1" applyProtection="1">
      <alignment vertical="center"/>
      <protection/>
    </xf>
    <xf numFmtId="0" fontId="52" fillId="33" borderId="11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6" fillId="7" borderId="11" xfId="44" applyFont="1" applyFill="1" applyBorder="1" applyAlignment="1" applyProtection="1">
      <alignment horizontal="center" vertical="center"/>
      <protection/>
    </xf>
    <xf numFmtId="0" fontId="56" fillId="7" borderId="16" xfId="44" applyFont="1" applyFill="1" applyBorder="1" applyAlignment="1" applyProtection="1">
      <alignment horizontal="center" vertical="center"/>
      <protection/>
    </xf>
    <xf numFmtId="0" fontId="39" fillId="7" borderId="11" xfId="44" applyFill="1" applyBorder="1" applyAlignment="1" applyProtection="1">
      <alignment horizontal="center" vertical="center"/>
      <protection/>
    </xf>
    <xf numFmtId="0" fontId="39" fillId="7" borderId="16" xfId="44" applyFill="1" applyBorder="1" applyAlignment="1" applyProtection="1">
      <alignment horizontal="center" vertical="center"/>
      <protection/>
    </xf>
    <xf numFmtId="0" fontId="52" fillId="33" borderId="17" xfId="0" applyFont="1" applyFill="1" applyBorder="1" applyAlignment="1">
      <alignment horizontal="center" vertical="center"/>
    </xf>
    <xf numFmtId="0" fontId="56" fillId="34" borderId="15" xfId="44" applyFont="1" applyFill="1" applyBorder="1" applyAlignment="1" applyProtection="1">
      <alignment horizontal="center" vertical="center"/>
      <protection/>
    </xf>
    <xf numFmtId="0" fontId="56" fillId="34" borderId="16" xfId="44" applyFont="1" applyFill="1" applyBorder="1" applyAlignment="1" applyProtection="1">
      <alignment horizontal="center" vertical="center"/>
      <protection/>
    </xf>
    <xf numFmtId="49" fontId="55" fillId="34" borderId="11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39;&#26009;&#39511;&#35388;&#2999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驗証用"/>
      <sheetName val="項目索引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65536" sheet="01-基本資料"/>
  </cacheSource>
  <cacheFields count="13">
    <cacheField name="編號">
      <sharedItems containsMixedTypes="0"/>
    </cacheField>
    <cacheField name="委辦">
      <sharedItems containsBlank="1" containsMixedTypes="0" count="3">
        <s v="委辦"/>
        <s v="一般"/>
        <m/>
      </sharedItems>
    </cacheField>
    <cacheField name="申請單位">
      <sharedItems containsMixedTypes="0"/>
    </cacheField>
    <cacheField name="案由">
      <sharedItems containsMixedTypes="0"/>
    </cacheField>
    <cacheField name="來函文號">
      <sharedItems containsMixedTypes="0"/>
    </cacheField>
    <cacheField name="活動日期">
      <sharedItems containsMixedTypes="0"/>
    </cacheField>
    <cacheField name="建議人">
      <sharedItems containsBlank="1" containsMixedTypes="0" count="13">
        <s v="鄭副主席崗山"/>
        <s v="田代表明元"/>
        <s v="陳代表四德"/>
        <s v="李代表芳媚"/>
        <s v="楊代表益誠"/>
        <s v="陳代表鳳英"/>
        <s v="郭代表宗益"/>
        <s v="吳代表昇和"/>
        <s v="楊主席招信"/>
        <s v="廖代表忠聖"/>
        <s v="陳代表品尚"/>
        <m/>
        <s v="卑南鄉公所"/>
      </sharedItems>
    </cacheField>
    <cacheField name="建議金額">
      <sharedItems containsMixedTypes="1" containsNumber="1" containsInteger="1"/>
    </cacheField>
    <cacheField name="核補金額">
      <sharedItems containsMixedTypes="1" containsNumber="1" containsInteger="1"/>
    </cacheField>
    <cacheField name="核准日期">
      <sharedItems containsMixedTypes="0"/>
    </cacheField>
    <cacheField name="承辦課室">
      <sharedItems containsMixedTypes="0"/>
    </cacheField>
    <cacheField name="承辦人員">
      <sharedItems containsMixedTypes="0"/>
    </cacheField>
    <cacheField name="會計科目">
      <sharedItems containsBlank="1" containsMixedTypes="0" count="15">
        <s v="民政支出-原住民族業務-原住民族業務-業務費-委辦費(1)"/>
        <s v="民政支出-原住民族業務-原住民族業務-業務費-委辦費(10)"/>
        <s v="福利服務支出-社政業務-社會運動-獎補助費-對國內團體之捐助(2)"/>
        <s v="福利服務支出-社政業務-社會運動-業務費-委辦費"/>
        <m/>
        <s v="褔利服務支出-社政業務-社會褔利-獎補助費-對國內團體之捐助（2）"/>
        <s v="褔利服務支出-社政業務-社會運動-獎補助費-對國內團體之捐助（2）"/>
        <s v="農業支出-農業管理與輔導-農產推廣-獎補助費-對國內團體之捐助（1）"/>
        <s v="教育支出-教育管理及輔導-教育管理-獎補助費-對國內團體之捐助"/>
        <s v="文化支出-文教活動-宗教禮俗-對國內團體之捐助"/>
        <s v="民政支出-役政管理-獎補助費-對國內團體之捐助"/>
        <s v="褔利服務支出-社政業務-社會褔利-獎補助費-對國內團體之捐助（1）"/>
        <s v="褔利服務支出-社政業務-社會運動-獎補助費-對國內團體之捐助（1）"/>
        <s v="褔利服務支出-社政業務-社會運動-獎補助費-政府機關間之補助"/>
        <s v="社區發展支出-社區發展-獎補助費-對國內團體之捐助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75" sheet="01-基本資料"/>
  </cacheSource>
  <cacheFields count="15">
    <cacheField name="編號">
      <sharedItems containsMixedTypes="0" count="40">
        <s v="補字107001"/>
        <s v="補字107002"/>
        <s v="補字107003"/>
        <s v="補字107004"/>
        <s v="補字107005"/>
        <s v="補字107006"/>
        <s v="補字107007"/>
        <s v="補字107008"/>
        <s v="補字107009"/>
        <s v="補字107010"/>
        <s v="補字107011"/>
        <s v="補字107012"/>
        <s v="補字107013"/>
        <s v="補字107014"/>
        <s v="補字107015"/>
        <s v="補字107016"/>
        <s v="補字107017"/>
        <s v="補字107018"/>
        <s v="補字107019"/>
        <s v="補字107020"/>
        <s v="補字107021"/>
        <s v="補字107022"/>
        <s v="補字107023"/>
        <s v="補字107024"/>
        <s v="補字107025"/>
        <s v="補字107026"/>
        <s v="補字107027"/>
        <s v="補字107028"/>
        <s v="補字107029"/>
        <s v="補字107030"/>
        <s v="補字107031"/>
        <s v="補字107032"/>
        <s v="補字107033"/>
        <s v="補字107034"/>
        <s v="補字107035"/>
        <s v="補字107036"/>
        <s v="補字107037"/>
        <s v="補字107038"/>
        <s v="補字107039"/>
        <s v="補字107040"/>
      </sharedItems>
    </cacheField>
    <cacheField name="委辦">
      <sharedItems containsMixedTypes="0" count="2">
        <s v="委辦"/>
        <s v="一般"/>
      </sharedItems>
    </cacheField>
    <cacheField name="申請單位">
      <sharedItems containsBlank="1" containsMixedTypes="0" count="36">
        <s v="台東縣Likavung呂家望文化發展協會"/>
        <s v="巴蘭文化發展協會"/>
        <s v="臺東縣阿里擺文教協會"/>
        <s v="台東縣大巴六九文教發展協會"/>
        <s v="台東縣下賓朗社區發展協會"/>
        <s v="台東縣卑南鄉利吉社區發展協會"/>
        <s v="臺東縣眷村文化發展協會"/>
        <s v="臺東縣卑南鄉太平天后宮文化協會"/>
        <s v="臺東縣消防局卑南分隊所屬防火宣傳大隊卑南分隊"/>
        <s v="社團法人臺東縣原住民族全人發展關懷協會"/>
        <s v="台東縣賓朗鄉賓朗社區發展協會"/>
        <s v="臺東縣卑南鄉高台福德祠文化協會"/>
        <s v="社團法人台灣原住民宗教暨文化研究會"/>
        <s v="臺東縣神農發展協會"/>
        <s v="臺東縣陸軍官校校友會"/>
        <s v="台東縣榮東自強協會"/>
        <s v="臺東縣刑福一家文化協會"/>
        <s v="臺東縣消防局知本鳳凰志工分隊"/>
        <s v="社團法人臺東縣身障者槌球運動關懷協會"/>
        <s v="臺東縣卑南鄉太平社區發展協會"/>
        <s v="臺東縣卑南鄉婦女會"/>
        <s v="台東縣卑南鄉三塊厝天后宮文化協會"/>
        <s v="台東縣卑南鄉志賢宮管理委員會"/>
        <s v="臺東縣卑南鄉東興社區發展協會"/>
        <s v="臺東縣卑南鄉泰安受東宮文化協會"/>
        <s v="臺東縣卑南鄉賓朗老人會"/>
        <s v="臺東縣體育極限運動委員會"/>
        <s v="財團法人一粒麥子社會福利慈善事業基金會"/>
        <s v="臺東縣後山福利協會"/>
        <s v="臺灣省青果運銷合作社東台分社"/>
        <s v="臺東縣立豐田國民中學"/>
        <s v="臺東地區農會"/>
        <s v="賓朗碧芸堂"/>
        <s v="瑞和金母宮"/>
        <s v="臺東縣卑南鄉溫泉受天宮"/>
        <m/>
      </sharedItems>
    </cacheField>
    <cacheField name="案由">
      <sharedItems containsBlank="1" containsMixedTypes="0" count="39">
        <s v="2017年Likavung部落Mangayaw猴祭"/>
        <s v="初鹿部落106年度年祭活動"/>
        <s v="阿里擺部落107年度傳統年祭活動"/>
        <s v="Tamalrakaw部落107年度傳統年祭活動"/>
        <s v="下賓朗部落106年度傳統年紀/大獵祭系列活動"/>
        <s v="特殊地景巡迴展活動"/>
        <s v="107年捐贈高智爾球運動用具暨教學活動"/>
        <s v="縣外友宮參訪文化教活動"/>
        <s v="107年教育訓練暨社區防火宣導"/>
        <s v="107原家中心社工員教育訓練計畫"/>
        <s v="2018年新春呂家望盃壘球比賽暨部落壘球團成軍典禮活動"/>
        <s v="107年社區環境整潔打掃活動"/>
        <s v="縣外友宮參訪交流活動"/>
        <s v="107年原住民中較文化-東海岸阿族風箏石一周年祭祖系列活動"/>
        <s v="第六屆第二次會員大會暨休閒農業發展研討會活動"/>
        <s v="107年母親節系列活動"/>
        <s v="2018臺東縣刑福一家文化協會元宵祈福繞境活動"/>
        <s v="107年縣外觀摩研習活動"/>
        <s v="身障者槌球運動關懷盃活動"/>
        <s v="107年度會員大會暨慶祝母親節活動"/>
        <s v="107年度婦女節縣外文化參訪活動"/>
        <s v="天上聖母文化交流-春季饗宴-社區宗教文化觀摩之旅活動"/>
        <s v="謁祖祭祀禮儀觀摩活動"/>
        <s v="107年下半年度教育訓練暨社區防火宣導"/>
        <s v="107年老人日托旖旎風趴趴走活動"/>
        <s v="107年參訪交流-台中南投活動"/>
        <s v="2018卑南族聯合瘋年聚實施計畫活動"/>
        <s v="107年度文化知性參訪交流活動"/>
        <s v="107年艷夏愛心登山健走夢想飛行公益活動"/>
        <s v="107年度賓朗老人日托站知性之旅活動"/>
        <s v="社工心園藝情-助人工作者療癒坊"/>
        <s v="107年度縣外觀摩活動"/>
        <s v="38週年校慶暨學區國小運動會活動"/>
        <s v="107年度國產青梅促銷活動計畫"/>
        <s v="107年慶祝觀世音菩薩聖誕活動"/>
        <s v="107年外埠宗教文化交流活動"/>
        <s v="北極玄天上帝107年聖誕慶典活動"/>
        <s v="107年祖先發祥地祭祖計畫活動"/>
        <m/>
      </sharedItems>
    </cacheField>
    <cacheField name="來函文號">
      <sharedItems containsMixedTypes="0"/>
    </cacheField>
    <cacheField name="活動日期">
      <sharedItems containsMixedTypes="0"/>
    </cacheField>
    <cacheField name="建議人">
      <sharedItems containsMixedTypes="0" count="11">
        <s v="鄭副主席崗山"/>
        <s v="田代表明元"/>
        <s v="陳代表四德"/>
        <s v="李代表芳媚"/>
        <s v="楊代表益誠"/>
        <s v="陳代表鳳英"/>
        <s v="郭代表宗益"/>
        <s v="吳代表昇和"/>
        <s v="楊主席招信"/>
        <s v="廖代表忠聖"/>
        <s v="陳代表品尚"/>
      </sharedItems>
    </cacheField>
    <cacheField name="建議金額">
      <sharedItems containsSemiMixedTypes="0" containsString="0" containsMixedTypes="0" containsNumber="1" containsInteger="1"/>
    </cacheField>
    <cacheField name="核補金額">
      <sharedItems containsSemiMixedTypes="0" containsString="0" containsMixedTypes="0" containsNumber="1" containsInteger="1"/>
    </cacheField>
    <cacheField name="核准日期">
      <sharedItems containsMixedTypes="0"/>
    </cacheField>
    <cacheField name="承辦課室">
      <sharedItems containsMixedTypes="0"/>
    </cacheField>
    <cacheField name="承辦人員">
      <sharedItems containsMixedTypes="0"/>
    </cacheField>
    <cacheField name="會計科目">
      <sharedItems containsMixedTypes="0"/>
    </cacheField>
    <cacheField name="電子檔">
      <sharedItems containsMixedTypes="0"/>
    </cacheField>
    <cacheField name="考核表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2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A3:B200" firstHeaderRow="1" firstDataRow="1" firstDataCol="1"/>
  <pivotFields count="15">
    <pivotField axis="axisRow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showAll="0"/>
    <pivotField axis="axisRow" showAll="0">
      <items count="37">
        <item x="1"/>
        <item x="0"/>
        <item x="4"/>
        <item x="3"/>
        <item x="21"/>
        <item x="5"/>
        <item x="22"/>
        <item x="15"/>
        <item x="10"/>
        <item x="12"/>
        <item x="18"/>
        <item x="9"/>
        <item x="27"/>
        <item x="33"/>
        <item x="31"/>
        <item x="30"/>
        <item x="16"/>
        <item x="7"/>
        <item x="19"/>
        <item x="23"/>
        <item x="24"/>
        <item x="11"/>
        <item x="20"/>
        <item x="34"/>
        <item x="25"/>
        <item x="2"/>
        <item x="28"/>
        <item x="8"/>
        <item x="17"/>
        <item x="13"/>
        <item x="6"/>
        <item x="14"/>
        <item x="26"/>
        <item x="29"/>
        <item x="32"/>
        <item x="35"/>
        <item t="default"/>
      </items>
    </pivotField>
    <pivotField axis="axisRow" showAll="0">
      <items count="40">
        <item x="23"/>
        <item x="35"/>
        <item x="15"/>
        <item x="24"/>
        <item x="11"/>
        <item x="27"/>
        <item x="33"/>
        <item x="20"/>
        <item x="19"/>
        <item x="29"/>
        <item x="31"/>
        <item x="13"/>
        <item x="6"/>
        <item x="37"/>
        <item x="25"/>
        <item x="8"/>
        <item x="34"/>
        <item x="17"/>
        <item x="28"/>
        <item x="9"/>
        <item x="0"/>
        <item x="10"/>
        <item x="26"/>
        <item x="16"/>
        <item x="32"/>
        <item x="3"/>
        <item x="4"/>
        <item x="21"/>
        <item x="36"/>
        <item x="18"/>
        <item x="1"/>
        <item x="30"/>
        <item x="2"/>
        <item x="5"/>
        <item x="14"/>
        <item x="7"/>
        <item x="12"/>
        <item x="22"/>
        <item x="38"/>
        <item t="default"/>
      </items>
    </pivotField>
    <pivotField showAll="0"/>
    <pivotField showAll="0"/>
    <pivotField axis="axisRow" showAll="0">
      <items count="12">
        <item x="1"/>
        <item x="7"/>
        <item x="3"/>
        <item x="6"/>
        <item x="2"/>
        <item x="10"/>
        <item x="5"/>
        <item x="8"/>
        <item x="4"/>
        <item x="9"/>
        <item x="0"/>
        <item t="default"/>
      </items>
    </pivotField>
    <pivotField showAll="0" numFmtId="176"/>
    <pivotField dataField="1" showAll="0" numFmtId="176"/>
    <pivotField showAll="0"/>
    <pivotField showAll="0"/>
    <pivotField showAll="0"/>
    <pivotField showAll="0"/>
    <pivotField showAll="0"/>
    <pivotField showAll="0"/>
  </pivotFields>
  <rowFields count="4">
    <field x="0"/>
    <field x="2"/>
    <field x="3"/>
    <field x="6"/>
  </rowFields>
  <rowItems count="197">
    <i>
      <x/>
    </i>
    <i r="1">
      <x v="1"/>
    </i>
    <i r="2">
      <x v="20"/>
    </i>
    <i r="3">
      <x/>
    </i>
    <i r="3">
      <x v="10"/>
    </i>
    <i>
      <x v="1"/>
    </i>
    <i r="1">
      <x/>
    </i>
    <i r="2">
      <x v="30"/>
    </i>
    <i r="3">
      <x/>
    </i>
    <i r="3">
      <x v="4"/>
    </i>
    <i r="3">
      <x v="10"/>
    </i>
    <i>
      <x v="2"/>
    </i>
    <i r="1">
      <x v="25"/>
    </i>
    <i r="2">
      <x v="32"/>
    </i>
    <i r="3">
      <x v="10"/>
    </i>
    <i>
      <x v="3"/>
    </i>
    <i r="1">
      <x v="3"/>
    </i>
    <i r="2">
      <x v="25"/>
    </i>
    <i r="3">
      <x v="4"/>
    </i>
    <i>
      <x v="4"/>
    </i>
    <i r="1">
      <x v="2"/>
    </i>
    <i r="2">
      <x v="26"/>
    </i>
    <i r="3">
      <x v="2"/>
    </i>
    <i r="3">
      <x v="10"/>
    </i>
    <i>
      <x v="5"/>
    </i>
    <i r="1">
      <x v="5"/>
    </i>
    <i r="2">
      <x v="33"/>
    </i>
    <i r="3">
      <x v="8"/>
    </i>
    <i>
      <x v="6"/>
    </i>
    <i r="1">
      <x v="30"/>
    </i>
    <i r="2">
      <x v="12"/>
    </i>
    <i r="3">
      <x v="6"/>
    </i>
    <i>
      <x v="7"/>
    </i>
    <i r="1">
      <x v="17"/>
    </i>
    <i r="2">
      <x v="35"/>
    </i>
    <i r="3">
      <x v="3"/>
    </i>
    <i>
      <x v="8"/>
    </i>
    <i r="1">
      <x v="27"/>
    </i>
    <i r="2">
      <x v="15"/>
    </i>
    <i r="3">
      <x v="6"/>
    </i>
    <i>
      <x v="9"/>
    </i>
    <i r="1">
      <x v="11"/>
    </i>
    <i r="2">
      <x v="19"/>
    </i>
    <i r="3">
      <x v="2"/>
    </i>
    <i r="3">
      <x v="4"/>
    </i>
    <i r="3">
      <x v="6"/>
    </i>
    <i r="3">
      <x v="10"/>
    </i>
    <i>
      <x v="10"/>
    </i>
    <i r="1">
      <x v="1"/>
    </i>
    <i r="2">
      <x v="21"/>
    </i>
    <i r="3">
      <x v="4"/>
    </i>
    <i>
      <x v="11"/>
    </i>
    <i r="1">
      <x v="8"/>
    </i>
    <i r="2">
      <x v="4"/>
    </i>
    <i r="3">
      <x v="1"/>
    </i>
    <i>
      <x v="12"/>
    </i>
    <i r="1">
      <x v="21"/>
    </i>
    <i r="2">
      <x v="36"/>
    </i>
    <i r="3">
      <x v="7"/>
    </i>
    <i>
      <x v="13"/>
    </i>
    <i r="1">
      <x v="9"/>
    </i>
    <i r="2">
      <x v="11"/>
    </i>
    <i r="3">
      <x v="2"/>
    </i>
    <i r="3">
      <x v="7"/>
    </i>
    <i r="3">
      <x v="10"/>
    </i>
    <i>
      <x v="14"/>
    </i>
    <i r="1">
      <x v="1"/>
    </i>
    <i r="2">
      <x v="21"/>
    </i>
    <i r="3">
      <x v="10"/>
    </i>
    <i>
      <x v="15"/>
    </i>
    <i r="1">
      <x v="29"/>
    </i>
    <i r="2">
      <x v="34"/>
    </i>
    <i r="3">
      <x v="7"/>
    </i>
    <i>
      <x v="16"/>
    </i>
    <i r="1">
      <x v="31"/>
    </i>
    <i r="2">
      <x v="2"/>
    </i>
    <i r="3">
      <x v="6"/>
    </i>
    <i>
      <x v="17"/>
    </i>
    <i r="1">
      <x v="7"/>
    </i>
    <i r="2">
      <x v="2"/>
    </i>
    <i r="3">
      <x/>
    </i>
    <i r="3">
      <x v="3"/>
    </i>
    <i r="3">
      <x v="6"/>
    </i>
    <i r="3">
      <x v="7"/>
    </i>
    <i>
      <x v="18"/>
    </i>
    <i r="1">
      <x v="16"/>
    </i>
    <i r="2">
      <x v="23"/>
    </i>
    <i r="3">
      <x v="8"/>
    </i>
    <i>
      <x v="19"/>
    </i>
    <i r="1">
      <x v="28"/>
    </i>
    <i r="2">
      <x v="17"/>
    </i>
    <i r="3">
      <x v="8"/>
    </i>
    <i>
      <x v="20"/>
    </i>
    <i r="1">
      <x v="10"/>
    </i>
    <i r="2">
      <x v="29"/>
    </i>
    <i r="3">
      <x v="10"/>
    </i>
    <i>
      <x v="21"/>
    </i>
    <i r="1">
      <x v="18"/>
    </i>
    <i r="2">
      <x v="8"/>
    </i>
    <i r="3">
      <x v="3"/>
    </i>
    <i>
      <x v="22"/>
    </i>
    <i r="1">
      <x v="22"/>
    </i>
    <i r="2">
      <x v="7"/>
    </i>
    <i r="3">
      <x v="2"/>
    </i>
    <i r="3">
      <x v="3"/>
    </i>
    <i r="3">
      <x v="6"/>
    </i>
    <i r="3">
      <x v="7"/>
    </i>
    <i>
      <x v="23"/>
    </i>
    <i r="1">
      <x v="4"/>
    </i>
    <i r="2">
      <x v="27"/>
    </i>
    <i r="3">
      <x v="3"/>
    </i>
    <i r="3">
      <x v="7"/>
    </i>
    <i r="3">
      <x v="9"/>
    </i>
    <i r="3">
      <x v="10"/>
    </i>
    <i>
      <x v="24"/>
    </i>
    <i r="1">
      <x v="6"/>
    </i>
    <i r="2">
      <x v="37"/>
    </i>
    <i r="3">
      <x v="3"/>
    </i>
    <i r="3">
      <x v="7"/>
    </i>
    <i r="3">
      <x v="9"/>
    </i>
    <i r="3">
      <x v="10"/>
    </i>
    <i>
      <x v="25"/>
    </i>
    <i r="1">
      <x v="27"/>
    </i>
    <i r="2">
      <x/>
    </i>
    <i r="3">
      <x v="6"/>
    </i>
    <i>
      <x v="26"/>
    </i>
    <i r="1">
      <x v="19"/>
    </i>
    <i r="2">
      <x v="3"/>
    </i>
    <i r="3">
      <x v="1"/>
    </i>
    <i>
      <x v="27"/>
    </i>
    <i r="1">
      <x v="20"/>
    </i>
    <i r="2">
      <x v="14"/>
    </i>
    <i r="3">
      <x v="5"/>
    </i>
    <i>
      <x v="28"/>
    </i>
    <i r="1">
      <x v="25"/>
    </i>
    <i r="2">
      <x v="22"/>
    </i>
    <i r="3">
      <x/>
    </i>
    <i r="3">
      <x v="2"/>
    </i>
    <i r="3">
      <x v="4"/>
    </i>
    <i r="3">
      <x v="10"/>
    </i>
    <i>
      <x v="29"/>
    </i>
    <i r="1">
      <x v="24"/>
    </i>
    <i r="2">
      <x v="5"/>
    </i>
    <i r="3">
      <x v="8"/>
    </i>
    <i>
      <x v="30"/>
    </i>
    <i r="1">
      <x v="32"/>
    </i>
    <i r="2">
      <x v="18"/>
    </i>
    <i r="3">
      <x v="3"/>
    </i>
    <i r="3">
      <x v="7"/>
    </i>
    <i r="3">
      <x v="9"/>
    </i>
    <i r="3">
      <x v="10"/>
    </i>
    <i>
      <x v="31"/>
    </i>
    <i r="1">
      <x v="12"/>
    </i>
    <i r="2">
      <x v="9"/>
    </i>
    <i r="3">
      <x v="4"/>
    </i>
    <i>
      <x v="32"/>
    </i>
    <i r="1">
      <x v="26"/>
    </i>
    <i r="2">
      <x v="31"/>
    </i>
    <i r="3">
      <x v="3"/>
    </i>
    <i>
      <x v="33"/>
    </i>
    <i r="1">
      <x v="33"/>
    </i>
    <i r="2">
      <x v="10"/>
    </i>
    <i r="3">
      <x v="2"/>
    </i>
    <i r="3">
      <x v="3"/>
    </i>
    <i r="3">
      <x v="6"/>
    </i>
    <i r="3">
      <x v="7"/>
    </i>
    <i>
      <x v="34"/>
    </i>
    <i r="1">
      <x v="15"/>
    </i>
    <i r="2">
      <x v="24"/>
    </i>
    <i r="3">
      <x v="3"/>
    </i>
    <i r="3">
      <x v="4"/>
    </i>
    <i r="3">
      <x v="7"/>
    </i>
    <i>
      <x v="35"/>
    </i>
    <i r="1">
      <x v="14"/>
    </i>
    <i r="2">
      <x v="6"/>
    </i>
    <i r="3">
      <x v="3"/>
    </i>
    <i>
      <x v="36"/>
    </i>
    <i r="1">
      <x v="34"/>
    </i>
    <i r="2">
      <x v="16"/>
    </i>
    <i r="3">
      <x v="8"/>
    </i>
    <i>
      <x v="37"/>
    </i>
    <i r="1">
      <x v="13"/>
    </i>
    <i r="2">
      <x v="1"/>
    </i>
    <i r="3">
      <x v="8"/>
    </i>
    <i>
      <x v="38"/>
    </i>
    <i r="1">
      <x v="23"/>
    </i>
    <i r="2">
      <x v="28"/>
    </i>
    <i r="3">
      <x v="8"/>
    </i>
    <i>
      <x v="39"/>
    </i>
    <i r="1">
      <x v="1"/>
    </i>
    <i r="2">
      <x v="13"/>
    </i>
    <i r="3">
      <x v="2"/>
    </i>
    <i r="1">
      <x v="35"/>
    </i>
    <i r="2">
      <x v="38"/>
    </i>
    <i r="3">
      <x/>
    </i>
    <i r="3">
      <x v="10"/>
    </i>
    <i t="grand">
      <x/>
    </i>
  </rowItems>
  <colItems count="1">
    <i/>
  </colItems>
  <dataFields count="1">
    <dataField name="加總 - 核補金額" fld="8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B2:C15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axis="axisRow" showAll="0">
      <items count="14">
        <item x="8"/>
        <item x="0"/>
        <item x="7"/>
        <item x="5"/>
        <item x="4"/>
        <item x="2"/>
        <item x="1"/>
        <item x="6"/>
        <item x="10"/>
        <item x="9"/>
        <item x="3"/>
        <item x="12"/>
        <item h="1" x="1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加總 - 核補金額" fld="8" baseField="6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樞紐分析表2" cacheId="1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A3:B6" firstHeaderRow="1" firstDataRow="1" firstDataCol="1"/>
  <pivotFields count="13">
    <pivotField showAll="0"/>
    <pivotField axis="axisRow" showAll="0" sumSubtotal="1">
      <items count="4">
        <item x="1"/>
        <item x="0"/>
        <item h="1" x="2"/>
        <item t="sum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加總 - 核補金額" fld="8" baseField="1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樞紐分析表3" cacheId="1" applyNumberFormats="0" applyBorderFormats="0" applyFontFormats="0" applyPatternFormats="0" applyAlignmentFormats="0" applyWidthHeightFormats="0" dataCaption="數值" showMissing="1" preserveFormatting="1" useAutoFormatting="1" itemPrintTitles="1" compactData="0" updatedVersion="2" indent="0" showMemberPropertyTips="1">
  <location ref="A3:B5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6">
        <item m="1" x="9"/>
        <item x="0"/>
        <item m="1" x="8"/>
        <item m="1" x="7"/>
        <item m="1" x="12"/>
        <item m="1" x="6"/>
        <item m="1" x="11"/>
        <item m="1" x="5"/>
        <item h="1" x="4"/>
        <item h="1" m="1" x="10"/>
        <item h="1" m="1" x="14"/>
        <item h="1" m="1" x="13"/>
        <item h="1" x="1"/>
        <item h="1" x="2"/>
        <item h="1" x="3"/>
        <item t="default"/>
      </items>
    </pivotField>
  </pivotFields>
  <rowFields count="1">
    <field x="12"/>
  </rowFields>
  <rowItems count="2">
    <i>
      <x v="1"/>
    </i>
    <i t="grand">
      <x/>
    </i>
  </rowItems>
  <colItems count="1">
    <i/>
  </colItems>
  <dataFields count="1">
    <dataField name="加總 - 核補金額" fld="8" baseField="12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107\107001.pdf" TargetMode="External" /><Relationship Id="rId2" Type="http://schemas.openxmlformats.org/officeDocument/2006/relationships/hyperlink" Target="107\107002.pdf" TargetMode="External" /><Relationship Id="rId3" Type="http://schemas.openxmlformats.org/officeDocument/2006/relationships/hyperlink" Target="107\107003.pdf" TargetMode="External" /><Relationship Id="rId4" Type="http://schemas.openxmlformats.org/officeDocument/2006/relationships/hyperlink" Target="107\107004.pdf" TargetMode="External" /><Relationship Id="rId5" Type="http://schemas.openxmlformats.org/officeDocument/2006/relationships/hyperlink" Target="107\107005.pdf" TargetMode="External" /><Relationship Id="rId6" Type="http://schemas.openxmlformats.org/officeDocument/2006/relationships/hyperlink" Target="107\107001-.pdf" TargetMode="External" /><Relationship Id="rId7" Type="http://schemas.openxmlformats.org/officeDocument/2006/relationships/hyperlink" Target="107\107006.pdf" TargetMode="External" /><Relationship Id="rId8" Type="http://schemas.openxmlformats.org/officeDocument/2006/relationships/hyperlink" Target="107\107007.pdf" TargetMode="External" /><Relationship Id="rId9" Type="http://schemas.openxmlformats.org/officeDocument/2006/relationships/hyperlink" Target="107\107008.pdf" TargetMode="External" /><Relationship Id="rId10" Type="http://schemas.openxmlformats.org/officeDocument/2006/relationships/hyperlink" Target="107\107009.pdf" TargetMode="External" /><Relationship Id="rId11" Type="http://schemas.openxmlformats.org/officeDocument/2006/relationships/hyperlink" Target="107\107011.pdf" TargetMode="External" /><Relationship Id="rId12" Type="http://schemas.openxmlformats.org/officeDocument/2006/relationships/hyperlink" Target="107\107012.pdf" TargetMode="External" /><Relationship Id="rId13" Type="http://schemas.openxmlformats.org/officeDocument/2006/relationships/hyperlink" Target="107\107013.pdf" TargetMode="External" /><Relationship Id="rId14" Type="http://schemas.openxmlformats.org/officeDocument/2006/relationships/hyperlink" Target="107\107004-1.pdf" TargetMode="External" /><Relationship Id="rId15" Type="http://schemas.openxmlformats.org/officeDocument/2006/relationships/hyperlink" Target="107\107005-1.pdf" TargetMode="External" /><Relationship Id="rId16" Type="http://schemas.openxmlformats.org/officeDocument/2006/relationships/hyperlink" Target="107\107014.pdf" TargetMode="External" /><Relationship Id="rId17" Type="http://schemas.openxmlformats.org/officeDocument/2006/relationships/hyperlink" Target="107\107015.pdf" TargetMode="External" /><Relationship Id="rId18" Type="http://schemas.openxmlformats.org/officeDocument/2006/relationships/hyperlink" Target="107\107007-1.pdf" TargetMode="External" /><Relationship Id="rId19" Type="http://schemas.openxmlformats.org/officeDocument/2006/relationships/hyperlink" Target="107\107016.pdf" TargetMode="External" /><Relationship Id="rId20" Type="http://schemas.openxmlformats.org/officeDocument/2006/relationships/hyperlink" Target="107\107017.pdf" TargetMode="External" /><Relationship Id="rId21" Type="http://schemas.openxmlformats.org/officeDocument/2006/relationships/hyperlink" Target="107\107018.pdf" TargetMode="External" /><Relationship Id="rId22" Type="http://schemas.openxmlformats.org/officeDocument/2006/relationships/hyperlink" Target="107\107019.pdf" TargetMode="External" /><Relationship Id="rId23" Type="http://schemas.openxmlformats.org/officeDocument/2006/relationships/hyperlink" Target="107\107020.pdf" TargetMode="External" /><Relationship Id="rId24" Type="http://schemas.openxmlformats.org/officeDocument/2006/relationships/hyperlink" Target="107\107021.pdf" TargetMode="External" /><Relationship Id="rId25" Type="http://schemas.openxmlformats.org/officeDocument/2006/relationships/hyperlink" Target="107\107012-1.pdf" TargetMode="External" /><Relationship Id="rId26" Type="http://schemas.openxmlformats.org/officeDocument/2006/relationships/hyperlink" Target="107\107022.pdf" TargetMode="External" /><Relationship Id="rId27" Type="http://schemas.openxmlformats.org/officeDocument/2006/relationships/hyperlink" Target="107\107023.pdf" TargetMode="External" /><Relationship Id="rId28" Type="http://schemas.openxmlformats.org/officeDocument/2006/relationships/hyperlink" Target="107\107024.pdf" TargetMode="External" /><Relationship Id="rId29" Type="http://schemas.openxmlformats.org/officeDocument/2006/relationships/hyperlink" Target="107\107025.pdf" TargetMode="External" /><Relationship Id="rId30" Type="http://schemas.openxmlformats.org/officeDocument/2006/relationships/hyperlink" Target="107\107026.pdf" TargetMode="External" /><Relationship Id="rId31" Type="http://schemas.openxmlformats.org/officeDocument/2006/relationships/hyperlink" Target="107\107019-1.pdf" TargetMode="External" /><Relationship Id="rId32" Type="http://schemas.openxmlformats.org/officeDocument/2006/relationships/hyperlink" Target="107\107009-1.pdf" TargetMode="External" /><Relationship Id="rId33" Type="http://schemas.openxmlformats.org/officeDocument/2006/relationships/hyperlink" Target="107\107027.pdf" TargetMode="External" /><Relationship Id="rId34" Type="http://schemas.openxmlformats.org/officeDocument/2006/relationships/hyperlink" Target="107\107029.pdf" TargetMode="External" /><Relationship Id="rId35" Type="http://schemas.openxmlformats.org/officeDocument/2006/relationships/hyperlink" Target="107\107028.pdf" TargetMode="External" /><Relationship Id="rId36" Type="http://schemas.openxmlformats.org/officeDocument/2006/relationships/hyperlink" Target="107\107006-1.pdf" TargetMode="External" /><Relationship Id="rId37" Type="http://schemas.openxmlformats.org/officeDocument/2006/relationships/hyperlink" Target="107\107011015-1.pdf" TargetMode="External" /><Relationship Id="rId38" Type="http://schemas.openxmlformats.org/officeDocument/2006/relationships/hyperlink" Target="107\107011015-1.pdf" TargetMode="External" /><Relationship Id="rId39" Type="http://schemas.openxmlformats.org/officeDocument/2006/relationships/hyperlink" Target="107\107030.pdf" TargetMode="External" /><Relationship Id="rId40" Type="http://schemas.openxmlformats.org/officeDocument/2006/relationships/hyperlink" Target="107\107031.pdf" TargetMode="External" /><Relationship Id="rId41" Type="http://schemas.openxmlformats.org/officeDocument/2006/relationships/hyperlink" Target="107\107032.pdf" TargetMode="External" /><Relationship Id="rId42" Type="http://schemas.openxmlformats.org/officeDocument/2006/relationships/hyperlink" Target="107\107033.pdf" TargetMode="External" /><Relationship Id="rId43" Type="http://schemas.openxmlformats.org/officeDocument/2006/relationships/hyperlink" Target="107\107034.pdf" TargetMode="External" /><Relationship Id="rId44" Type="http://schemas.openxmlformats.org/officeDocument/2006/relationships/hyperlink" Target="107\107027-1.pdf" TargetMode="External" /><Relationship Id="rId45" Type="http://schemas.openxmlformats.org/officeDocument/2006/relationships/hyperlink" Target="107\107016-1.pdf" TargetMode="External" /><Relationship Id="rId46" Type="http://schemas.openxmlformats.org/officeDocument/2006/relationships/hyperlink" Target="107\107036.pdf" TargetMode="External" /><Relationship Id="rId47" Type="http://schemas.openxmlformats.org/officeDocument/2006/relationships/hyperlink" Target="107\107037.pdf" TargetMode="External" /><Relationship Id="rId48" Type="http://schemas.openxmlformats.org/officeDocument/2006/relationships/hyperlink" Target="107\107038.pdf" TargetMode="External" /><Relationship Id="rId49" Type="http://schemas.openxmlformats.org/officeDocument/2006/relationships/hyperlink" Target="107\107035.pdf" TargetMode="External" /><Relationship Id="rId50" Type="http://schemas.openxmlformats.org/officeDocument/2006/relationships/comments" Target="../comments3.xml" /><Relationship Id="rId51" Type="http://schemas.openxmlformats.org/officeDocument/2006/relationships/vmlDrawing" Target="../drawings/vmlDrawing1.vml" /><Relationship Id="rId5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107&#38750;&#20195;&#34920;&#26696;\20180105172349933.pdf" TargetMode="External" /><Relationship Id="rId2" Type="http://schemas.openxmlformats.org/officeDocument/2006/relationships/hyperlink" Target="107&#38750;&#20195;&#34920;&#26696;\20180115151003093.pdf" TargetMode="External" /><Relationship Id="rId3" Type="http://schemas.openxmlformats.org/officeDocument/2006/relationships/hyperlink" Target="107\107&#38750;&#20195;&#34920;&#26696;\20180125093155778.pdf" TargetMode="External" /><Relationship Id="rId4" Type="http://schemas.openxmlformats.org/officeDocument/2006/relationships/hyperlink" Target="107\107&#38750;&#20195;&#34920;&#26696;\20180221101320504.pdf" TargetMode="External" /><Relationship Id="rId5" Type="http://schemas.openxmlformats.org/officeDocument/2006/relationships/hyperlink" Target="107\107&#38750;&#20195;&#34920;&#26696;\001-1.pdf" TargetMode="External" /><Relationship Id="rId6" Type="http://schemas.openxmlformats.org/officeDocument/2006/relationships/hyperlink" Target="107\107&#38750;&#20195;&#34920;&#26696;\005.pdf" TargetMode="External" /><Relationship Id="rId7" Type="http://schemas.openxmlformats.org/officeDocument/2006/relationships/hyperlink" Target="107\107&#38750;&#20195;&#34920;&#26696;\002-1.pdf" TargetMode="External" /><Relationship Id="rId8" Type="http://schemas.openxmlformats.org/officeDocument/2006/relationships/hyperlink" Target="107\107&#38750;&#20195;&#34920;&#26696;\006.pdf" TargetMode="External" /><Relationship Id="rId9" Type="http://schemas.openxmlformats.org/officeDocument/2006/relationships/hyperlink" Target="107\107&#38750;&#20195;&#34920;&#26696;\007.pdf" TargetMode="External" /><Relationship Id="rId10" Type="http://schemas.openxmlformats.org/officeDocument/2006/relationships/hyperlink" Target="107\107&#38750;&#20195;&#34920;&#26696;\008.pdf" TargetMode="External" /><Relationship Id="rId11" Type="http://schemas.openxmlformats.org/officeDocument/2006/relationships/hyperlink" Target="107\107&#38750;&#20195;&#34920;&#26696;\00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73.00390625" style="0" bestFit="1" customWidth="1"/>
  </cols>
  <sheetData>
    <row r="1" ht="15.75">
      <c r="A1" t="s">
        <v>16</v>
      </c>
    </row>
    <row r="2" ht="15.75">
      <c r="A2" t="s">
        <v>87</v>
      </c>
    </row>
    <row r="3" ht="15.75">
      <c r="A3" t="s">
        <v>18</v>
      </c>
    </row>
    <row r="4" ht="15.75">
      <c r="A4" t="s">
        <v>17</v>
      </c>
    </row>
    <row r="5" ht="15.75">
      <c r="A5" t="s">
        <v>19</v>
      </c>
    </row>
    <row r="6" ht="15.75">
      <c r="A6" t="s">
        <v>20</v>
      </c>
    </row>
    <row r="7" ht="15.75">
      <c r="A7" t="s">
        <v>21</v>
      </c>
    </row>
    <row r="8" ht="15.75">
      <c r="A8" t="s">
        <v>25</v>
      </c>
    </row>
    <row r="9" ht="15.75">
      <c r="A9" t="s">
        <v>26</v>
      </c>
    </row>
    <row r="10" ht="15.75">
      <c r="A10" t="s">
        <v>30</v>
      </c>
    </row>
    <row r="11" ht="15.75">
      <c r="A11" t="s">
        <v>31</v>
      </c>
    </row>
    <row r="12" ht="15.75">
      <c r="A1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00"/>
  <sheetViews>
    <sheetView tabSelected="1" zoomScalePageLayoutView="0" workbookViewId="0" topLeftCell="A163">
      <selection activeCell="A3" sqref="A3"/>
    </sheetView>
  </sheetViews>
  <sheetFormatPr defaultColWidth="9.00390625" defaultRowHeight="15.75"/>
  <cols>
    <col min="1" max="1" width="73.50390625" style="0" customWidth="1"/>
    <col min="2" max="3" width="18.50390625" style="0" bestFit="1" customWidth="1"/>
  </cols>
  <sheetData>
    <row r="3" spans="1:2" ht="15.75">
      <c r="A3" s="1" t="s">
        <v>22</v>
      </c>
      <c r="B3" t="s">
        <v>24</v>
      </c>
    </row>
    <row r="4" spans="1:2" ht="15.75">
      <c r="A4" s="2" t="s">
        <v>606</v>
      </c>
      <c r="B4" s="3">
        <v>10000</v>
      </c>
    </row>
    <row r="5" spans="1:2" ht="15.75">
      <c r="A5" s="133" t="s">
        <v>229</v>
      </c>
      <c r="B5" s="3">
        <v>10000</v>
      </c>
    </row>
    <row r="6" spans="1:2" ht="15.75">
      <c r="A6" s="134" t="s">
        <v>41</v>
      </c>
      <c r="B6" s="3">
        <v>10000</v>
      </c>
    </row>
    <row r="7" spans="1:2" ht="15.75">
      <c r="A7" s="135" t="s">
        <v>48</v>
      </c>
      <c r="B7" s="3">
        <v>5000</v>
      </c>
    </row>
    <row r="8" spans="1:2" ht="15.75">
      <c r="A8" s="135" t="s">
        <v>47</v>
      </c>
      <c r="B8" s="3">
        <v>5000</v>
      </c>
    </row>
    <row r="9" spans="1:2" ht="15.75">
      <c r="A9" s="2" t="s">
        <v>607</v>
      </c>
      <c r="B9" s="3">
        <v>15000</v>
      </c>
    </row>
    <row r="10" spans="1:2" ht="15.75">
      <c r="A10" s="133" t="s">
        <v>631</v>
      </c>
      <c r="B10" s="3">
        <v>15000</v>
      </c>
    </row>
    <row r="11" spans="1:2" ht="15.75">
      <c r="A11" s="134" t="s">
        <v>660</v>
      </c>
      <c r="B11" s="3">
        <v>15000</v>
      </c>
    </row>
    <row r="12" spans="1:2" ht="15.75">
      <c r="A12" s="135" t="s">
        <v>48</v>
      </c>
      <c r="B12" s="3">
        <v>5000</v>
      </c>
    </row>
    <row r="13" spans="1:2" ht="15.75">
      <c r="A13" s="135" t="s">
        <v>56</v>
      </c>
      <c r="B13" s="3">
        <v>5000</v>
      </c>
    </row>
    <row r="14" spans="1:2" ht="15.75">
      <c r="A14" s="135" t="s">
        <v>47</v>
      </c>
      <c r="B14" s="3">
        <v>5000</v>
      </c>
    </row>
    <row r="15" spans="1:2" ht="15.75">
      <c r="A15" s="2" t="s">
        <v>60</v>
      </c>
      <c r="B15" s="3">
        <v>5000</v>
      </c>
    </row>
    <row r="16" spans="1:2" ht="15.75">
      <c r="A16" s="133" t="s">
        <v>632</v>
      </c>
      <c r="B16" s="3">
        <v>5000</v>
      </c>
    </row>
    <row r="17" spans="1:2" ht="15.75">
      <c r="A17" s="134" t="s">
        <v>661</v>
      </c>
      <c r="B17" s="3">
        <v>5000</v>
      </c>
    </row>
    <row r="18" spans="1:2" ht="15.75">
      <c r="A18" s="135" t="s">
        <v>47</v>
      </c>
      <c r="B18" s="3">
        <v>5000</v>
      </c>
    </row>
    <row r="19" spans="1:2" ht="15.75">
      <c r="A19" s="2" t="s">
        <v>73</v>
      </c>
      <c r="B19" s="3">
        <v>20000</v>
      </c>
    </row>
    <row r="20" spans="1:2" ht="15.75">
      <c r="A20" s="133" t="s">
        <v>633</v>
      </c>
      <c r="B20" s="3">
        <v>20000</v>
      </c>
    </row>
    <row r="21" spans="1:2" ht="15.75">
      <c r="A21" s="134" t="s">
        <v>662</v>
      </c>
      <c r="B21" s="3">
        <v>20000</v>
      </c>
    </row>
    <row r="22" spans="1:2" ht="15.75">
      <c r="A22" s="135" t="s">
        <v>56</v>
      </c>
      <c r="B22" s="3">
        <v>20000</v>
      </c>
    </row>
    <row r="23" spans="1:2" ht="15.75">
      <c r="A23" s="2" t="s">
        <v>81</v>
      </c>
      <c r="B23" s="3">
        <v>7000</v>
      </c>
    </row>
    <row r="24" spans="1:2" ht="15.75">
      <c r="A24" s="133" t="s">
        <v>634</v>
      </c>
      <c r="B24" s="3">
        <v>7000</v>
      </c>
    </row>
    <row r="25" spans="1:2" ht="15.75">
      <c r="A25" s="134" t="s">
        <v>663</v>
      </c>
      <c r="B25" s="3">
        <v>7000</v>
      </c>
    </row>
    <row r="26" spans="1:2" ht="15.75">
      <c r="A26" s="135" t="s">
        <v>64</v>
      </c>
      <c r="B26" s="3">
        <v>2000</v>
      </c>
    </row>
    <row r="27" spans="1:2" ht="15.75">
      <c r="A27" s="135" t="s">
        <v>47</v>
      </c>
      <c r="B27" s="3">
        <v>5000</v>
      </c>
    </row>
    <row r="28" spans="1:2" ht="15.75">
      <c r="A28" s="2" t="s">
        <v>139</v>
      </c>
      <c r="B28" s="3">
        <v>20000</v>
      </c>
    </row>
    <row r="29" spans="1:2" ht="15.75">
      <c r="A29" s="133" t="s">
        <v>635</v>
      </c>
      <c r="B29" s="3">
        <v>20000</v>
      </c>
    </row>
    <row r="30" spans="1:2" ht="15.75">
      <c r="A30" s="134" t="s">
        <v>664</v>
      </c>
      <c r="B30" s="3">
        <v>20000</v>
      </c>
    </row>
    <row r="31" spans="1:2" ht="15.75">
      <c r="A31" s="135" t="s">
        <v>68</v>
      </c>
      <c r="B31" s="3">
        <v>20000</v>
      </c>
    </row>
    <row r="32" spans="1:2" ht="15.75">
      <c r="A32" s="2" t="s">
        <v>152</v>
      </c>
      <c r="B32" s="3">
        <v>20000</v>
      </c>
    </row>
    <row r="33" spans="1:2" ht="15.75">
      <c r="A33" s="133" t="s">
        <v>636</v>
      </c>
      <c r="B33" s="3">
        <v>20000</v>
      </c>
    </row>
    <row r="34" spans="1:2" ht="15.75">
      <c r="A34" s="134" t="s">
        <v>665</v>
      </c>
      <c r="B34" s="3">
        <v>20000</v>
      </c>
    </row>
    <row r="35" spans="1:2" ht="15.75">
      <c r="A35" s="135" t="s">
        <v>67</v>
      </c>
      <c r="B35" s="3">
        <v>20000</v>
      </c>
    </row>
    <row r="36" spans="1:2" ht="15.75">
      <c r="A36" s="2" t="s">
        <v>160</v>
      </c>
      <c r="B36" s="3">
        <v>20000</v>
      </c>
    </row>
    <row r="37" spans="1:2" ht="15.75">
      <c r="A37" s="133" t="s">
        <v>637</v>
      </c>
      <c r="B37" s="3">
        <v>20000</v>
      </c>
    </row>
    <row r="38" spans="1:2" ht="15.75">
      <c r="A38" s="134" t="s">
        <v>666</v>
      </c>
      <c r="B38" s="3">
        <v>20000</v>
      </c>
    </row>
    <row r="39" spans="1:2" ht="15.75">
      <c r="A39" s="135" t="s">
        <v>69</v>
      </c>
      <c r="B39" s="3">
        <v>20000</v>
      </c>
    </row>
    <row r="40" spans="1:2" ht="15.75">
      <c r="A40" s="2" t="s">
        <v>608</v>
      </c>
      <c r="B40" s="3">
        <v>20000</v>
      </c>
    </row>
    <row r="41" spans="1:2" ht="15.75">
      <c r="A41" s="133" t="s">
        <v>360</v>
      </c>
      <c r="B41" s="3">
        <v>20000</v>
      </c>
    </row>
    <row r="42" spans="1:2" ht="15.75">
      <c r="A42" s="134" t="s">
        <v>667</v>
      </c>
      <c r="B42" s="3">
        <v>20000</v>
      </c>
    </row>
    <row r="43" spans="1:2" ht="15.75">
      <c r="A43" s="135" t="s">
        <v>67</v>
      </c>
      <c r="B43" s="3">
        <v>20000</v>
      </c>
    </row>
    <row r="44" spans="1:2" ht="15.75">
      <c r="A44" s="2" t="s">
        <v>175</v>
      </c>
      <c r="B44" s="3">
        <v>35000</v>
      </c>
    </row>
    <row r="45" spans="1:2" ht="15.75">
      <c r="A45" s="133" t="s">
        <v>638</v>
      </c>
      <c r="B45" s="3">
        <v>35000</v>
      </c>
    </row>
    <row r="46" spans="1:2" ht="15.75">
      <c r="A46" s="134" t="s">
        <v>178</v>
      </c>
      <c r="B46" s="3">
        <v>35000</v>
      </c>
    </row>
    <row r="47" spans="1:2" ht="15.75">
      <c r="A47" s="135" t="s">
        <v>64</v>
      </c>
      <c r="B47" s="3">
        <v>10000</v>
      </c>
    </row>
    <row r="48" spans="1:2" ht="15.75">
      <c r="A48" s="135" t="s">
        <v>56</v>
      </c>
      <c r="B48" s="3">
        <v>5000</v>
      </c>
    </row>
    <row r="49" spans="1:2" ht="15.75">
      <c r="A49" s="135" t="s">
        <v>67</v>
      </c>
      <c r="B49" s="3">
        <v>10000</v>
      </c>
    </row>
    <row r="50" spans="1:2" ht="15.75">
      <c r="A50" s="135" t="s">
        <v>47</v>
      </c>
      <c r="B50" s="3">
        <v>10000</v>
      </c>
    </row>
    <row r="51" spans="1:2" ht="15.75">
      <c r="A51" s="2" t="s">
        <v>609</v>
      </c>
      <c r="B51" s="3">
        <v>5000</v>
      </c>
    </row>
    <row r="52" spans="1:2" ht="15.75">
      <c r="A52" s="133" t="s">
        <v>229</v>
      </c>
      <c r="B52" s="3">
        <v>5000</v>
      </c>
    </row>
    <row r="53" spans="1:2" ht="15.75">
      <c r="A53" s="134" t="s">
        <v>668</v>
      </c>
      <c r="B53" s="3">
        <v>5000</v>
      </c>
    </row>
    <row r="54" spans="1:2" ht="15.75">
      <c r="A54" s="135" t="s">
        <v>56</v>
      </c>
      <c r="B54" s="3">
        <v>5000</v>
      </c>
    </row>
    <row r="55" spans="1:2" ht="15.75">
      <c r="A55" s="2" t="s">
        <v>610</v>
      </c>
      <c r="B55" s="3">
        <v>20000</v>
      </c>
    </row>
    <row r="56" spans="1:2" ht="15.75">
      <c r="A56" s="133" t="s">
        <v>639</v>
      </c>
      <c r="B56" s="3">
        <v>20000</v>
      </c>
    </row>
    <row r="57" spans="1:2" ht="15.75">
      <c r="A57" s="134" t="s">
        <v>669</v>
      </c>
      <c r="B57" s="3">
        <v>20000</v>
      </c>
    </row>
    <row r="58" spans="1:2" ht="15.75">
      <c r="A58" s="135" t="s">
        <v>66</v>
      </c>
      <c r="B58" s="3">
        <v>20000</v>
      </c>
    </row>
    <row r="59" spans="1:2" ht="15.75">
      <c r="A59" s="2" t="s">
        <v>611</v>
      </c>
      <c r="B59" s="3">
        <v>20000</v>
      </c>
    </row>
    <row r="60" spans="1:2" ht="15.75">
      <c r="A60" s="133" t="s">
        <v>640</v>
      </c>
      <c r="B60" s="3">
        <v>20000</v>
      </c>
    </row>
    <row r="61" spans="1:2" ht="15.75">
      <c r="A61" s="134" t="s">
        <v>670</v>
      </c>
      <c r="B61" s="3">
        <v>20000</v>
      </c>
    </row>
    <row r="62" spans="1:2" ht="15.75">
      <c r="A62" s="135" t="s">
        <v>65</v>
      </c>
      <c r="B62" s="3">
        <v>20000</v>
      </c>
    </row>
    <row r="63" spans="1:2" ht="15.75">
      <c r="A63" s="2" t="s">
        <v>612</v>
      </c>
      <c r="B63" s="3">
        <v>15000</v>
      </c>
    </row>
    <row r="64" spans="1:2" ht="15.75">
      <c r="A64" s="133" t="s">
        <v>215</v>
      </c>
      <c r="B64" s="3">
        <v>15000</v>
      </c>
    </row>
    <row r="65" spans="1:2" ht="15.75">
      <c r="A65" s="134" t="s">
        <v>217</v>
      </c>
      <c r="B65" s="3">
        <v>15000</v>
      </c>
    </row>
    <row r="66" spans="1:2" ht="15.75">
      <c r="A66" s="135" t="s">
        <v>64</v>
      </c>
      <c r="B66" s="3">
        <v>5000</v>
      </c>
    </row>
    <row r="67" spans="1:2" ht="15.75">
      <c r="A67" s="135" t="s">
        <v>65</v>
      </c>
      <c r="B67" s="3">
        <v>5000</v>
      </c>
    </row>
    <row r="68" spans="1:2" ht="15.75">
      <c r="A68" s="135" t="s">
        <v>47</v>
      </c>
      <c r="B68" s="3">
        <v>5000</v>
      </c>
    </row>
    <row r="69" spans="1:2" ht="15.75">
      <c r="A69" s="2" t="s">
        <v>613</v>
      </c>
      <c r="B69" s="3">
        <v>5000</v>
      </c>
    </row>
    <row r="70" spans="1:2" ht="15.75">
      <c r="A70" s="133" t="s">
        <v>229</v>
      </c>
      <c r="B70" s="3">
        <v>5000</v>
      </c>
    </row>
    <row r="71" spans="1:2" ht="15.75">
      <c r="A71" s="134" t="s">
        <v>668</v>
      </c>
      <c r="B71" s="3">
        <v>5000</v>
      </c>
    </row>
    <row r="72" spans="1:2" ht="15.75">
      <c r="A72" s="135" t="s">
        <v>47</v>
      </c>
      <c r="B72" s="3">
        <v>5000</v>
      </c>
    </row>
    <row r="73" spans="1:2" ht="15.75">
      <c r="A73" s="2" t="s">
        <v>614</v>
      </c>
      <c r="B73" s="3">
        <v>20000</v>
      </c>
    </row>
    <row r="74" spans="1:2" ht="15.75">
      <c r="A74" s="133" t="s">
        <v>641</v>
      </c>
      <c r="B74" s="3">
        <v>20000</v>
      </c>
    </row>
    <row r="75" spans="1:2" ht="15.75">
      <c r="A75" s="134" t="s">
        <v>671</v>
      </c>
      <c r="B75" s="3">
        <v>20000</v>
      </c>
    </row>
    <row r="76" spans="1:2" ht="15.75">
      <c r="A76" s="135" t="s">
        <v>65</v>
      </c>
      <c r="B76" s="3">
        <v>20000</v>
      </c>
    </row>
    <row r="77" spans="1:2" ht="15.75">
      <c r="A77" s="2" t="s">
        <v>615</v>
      </c>
      <c r="B77" s="3">
        <v>10000</v>
      </c>
    </row>
    <row r="78" spans="1:2" ht="15.75">
      <c r="A78" s="133" t="s">
        <v>642</v>
      </c>
      <c r="B78" s="3">
        <v>10000</v>
      </c>
    </row>
    <row r="79" spans="1:2" ht="15.75">
      <c r="A79" s="134" t="s">
        <v>260</v>
      </c>
      <c r="B79" s="3">
        <v>10000</v>
      </c>
    </row>
    <row r="80" spans="1:2" ht="15.75">
      <c r="A80" s="135" t="s">
        <v>67</v>
      </c>
      <c r="B80" s="3">
        <v>10000</v>
      </c>
    </row>
    <row r="81" spans="1:2" ht="15.75">
      <c r="A81" s="2" t="s">
        <v>257</v>
      </c>
      <c r="B81" s="3">
        <v>20000</v>
      </c>
    </row>
    <row r="82" spans="1:2" ht="15.75">
      <c r="A82" s="133" t="s">
        <v>643</v>
      </c>
      <c r="B82" s="3">
        <v>20000</v>
      </c>
    </row>
    <row r="83" spans="1:2" ht="15.75">
      <c r="A83" s="134" t="s">
        <v>260</v>
      </c>
      <c r="B83" s="3">
        <v>20000</v>
      </c>
    </row>
    <row r="84" spans="1:2" ht="15.75">
      <c r="A84" s="135" t="s">
        <v>48</v>
      </c>
      <c r="B84" s="3">
        <v>5000</v>
      </c>
    </row>
    <row r="85" spans="1:2" ht="15.75">
      <c r="A85" s="135" t="s">
        <v>69</v>
      </c>
      <c r="B85" s="3">
        <v>5000</v>
      </c>
    </row>
    <row r="86" spans="1:2" ht="15.75">
      <c r="A86" s="135" t="s">
        <v>67</v>
      </c>
      <c r="B86" s="3">
        <v>5000</v>
      </c>
    </row>
    <row r="87" spans="1:2" ht="15.75">
      <c r="A87" s="135" t="s">
        <v>65</v>
      </c>
      <c r="B87" s="3">
        <v>5000</v>
      </c>
    </row>
    <row r="88" spans="1:2" ht="15.75">
      <c r="A88" s="2" t="s">
        <v>616</v>
      </c>
      <c r="B88" s="3">
        <v>20000</v>
      </c>
    </row>
    <row r="89" spans="1:2" ht="15.75">
      <c r="A89" s="133" t="s">
        <v>644</v>
      </c>
      <c r="B89" s="3">
        <v>20000</v>
      </c>
    </row>
    <row r="90" spans="1:2" ht="15.75">
      <c r="A90" s="134" t="s">
        <v>672</v>
      </c>
      <c r="B90" s="3">
        <v>20000</v>
      </c>
    </row>
    <row r="91" spans="1:2" ht="15.75">
      <c r="A91" s="135" t="s">
        <v>68</v>
      </c>
      <c r="B91" s="3">
        <v>20000</v>
      </c>
    </row>
    <row r="92" spans="1:2" ht="15.75">
      <c r="A92" s="2" t="s">
        <v>617</v>
      </c>
      <c r="B92" s="3">
        <v>20000</v>
      </c>
    </row>
    <row r="93" spans="1:2" ht="15.75">
      <c r="A93" s="133" t="s">
        <v>645</v>
      </c>
      <c r="B93" s="3">
        <v>20000</v>
      </c>
    </row>
    <row r="94" spans="1:2" ht="15.75">
      <c r="A94" s="134" t="s">
        <v>673</v>
      </c>
      <c r="B94" s="3">
        <v>20000</v>
      </c>
    </row>
    <row r="95" spans="1:2" ht="15.75">
      <c r="A95" s="135" t="s">
        <v>68</v>
      </c>
      <c r="B95" s="3">
        <v>20000</v>
      </c>
    </row>
    <row r="96" spans="1:2" ht="15.75">
      <c r="A96" s="2" t="s">
        <v>618</v>
      </c>
      <c r="B96" s="3">
        <v>20000</v>
      </c>
    </row>
    <row r="97" spans="1:2" ht="15.75">
      <c r="A97" s="133" t="s">
        <v>646</v>
      </c>
      <c r="B97" s="3">
        <v>20000</v>
      </c>
    </row>
    <row r="98" spans="1:2" ht="15.75">
      <c r="A98" s="134" t="s">
        <v>674</v>
      </c>
      <c r="B98" s="3">
        <v>20000</v>
      </c>
    </row>
    <row r="99" spans="1:2" ht="15.75">
      <c r="A99" s="135" t="s">
        <v>47</v>
      </c>
      <c r="B99" s="3">
        <v>20000</v>
      </c>
    </row>
    <row r="100" spans="1:2" ht="15.75">
      <c r="A100" s="2" t="s">
        <v>619</v>
      </c>
      <c r="B100" s="3">
        <v>20000</v>
      </c>
    </row>
    <row r="101" spans="1:2" ht="15.75">
      <c r="A101" s="133" t="s">
        <v>647</v>
      </c>
      <c r="B101" s="3">
        <v>20000</v>
      </c>
    </row>
    <row r="102" spans="1:2" ht="15.75">
      <c r="A102" s="134" t="s">
        <v>675</v>
      </c>
      <c r="B102" s="3">
        <v>20000</v>
      </c>
    </row>
    <row r="103" spans="1:2" ht="15.75">
      <c r="A103" s="135" t="s">
        <v>69</v>
      </c>
      <c r="B103" s="3">
        <v>20000</v>
      </c>
    </row>
    <row r="104" spans="1:2" ht="15.75">
      <c r="A104" s="2" t="s">
        <v>319</v>
      </c>
      <c r="B104" s="3">
        <v>20000</v>
      </c>
    </row>
    <row r="105" spans="1:2" ht="15.75">
      <c r="A105" s="133" t="s">
        <v>648</v>
      </c>
      <c r="B105" s="3">
        <v>20000</v>
      </c>
    </row>
    <row r="106" spans="1:2" ht="15.75">
      <c r="A106" s="134" t="s">
        <v>322</v>
      </c>
      <c r="B106" s="3">
        <v>20000</v>
      </c>
    </row>
    <row r="107" spans="1:2" ht="15.75">
      <c r="A107" s="135" t="s">
        <v>64</v>
      </c>
      <c r="B107" s="3">
        <v>5000</v>
      </c>
    </row>
    <row r="108" spans="1:2" ht="15.75">
      <c r="A108" s="135" t="s">
        <v>69</v>
      </c>
      <c r="B108" s="3">
        <v>5000</v>
      </c>
    </row>
    <row r="109" spans="1:2" ht="15.75">
      <c r="A109" s="135" t="s">
        <v>67</v>
      </c>
      <c r="B109" s="3">
        <v>5000</v>
      </c>
    </row>
    <row r="110" spans="1:2" ht="15.75">
      <c r="A110" s="135" t="s">
        <v>65</v>
      </c>
      <c r="B110" s="3">
        <v>5000</v>
      </c>
    </row>
    <row r="111" spans="1:2" ht="15.75">
      <c r="A111" s="2" t="s">
        <v>333</v>
      </c>
      <c r="B111" s="3">
        <v>20000</v>
      </c>
    </row>
    <row r="112" spans="1:2" ht="15.75">
      <c r="A112" s="133" t="s">
        <v>649</v>
      </c>
      <c r="B112" s="3">
        <v>20000</v>
      </c>
    </row>
    <row r="113" spans="1:2" ht="15.75">
      <c r="A113" s="134" t="s">
        <v>676</v>
      </c>
      <c r="B113" s="3">
        <v>20000</v>
      </c>
    </row>
    <row r="114" spans="1:2" ht="15.75">
      <c r="A114" s="135" t="s">
        <v>69</v>
      </c>
      <c r="B114" s="3">
        <v>5000</v>
      </c>
    </row>
    <row r="115" spans="1:2" ht="15.75">
      <c r="A115" s="135" t="s">
        <v>65</v>
      </c>
      <c r="B115" s="3">
        <v>5000</v>
      </c>
    </row>
    <row r="116" spans="1:2" ht="15.75">
      <c r="A116" s="135" t="s">
        <v>71</v>
      </c>
      <c r="B116" s="3">
        <v>5000</v>
      </c>
    </row>
    <row r="117" spans="1:2" ht="15.75">
      <c r="A117" s="135" t="s">
        <v>47</v>
      </c>
      <c r="B117" s="3">
        <v>5000</v>
      </c>
    </row>
    <row r="118" spans="1:2" ht="15.75">
      <c r="A118" s="2" t="s">
        <v>348</v>
      </c>
      <c r="B118" s="3">
        <v>20000</v>
      </c>
    </row>
    <row r="119" spans="1:2" ht="15.75">
      <c r="A119" s="133" t="s">
        <v>650</v>
      </c>
      <c r="B119" s="3">
        <v>20000</v>
      </c>
    </row>
    <row r="120" spans="1:2" ht="15.75">
      <c r="A120" s="134" t="s">
        <v>677</v>
      </c>
      <c r="B120" s="3">
        <v>20000</v>
      </c>
    </row>
    <row r="121" spans="1:2" ht="15.75">
      <c r="A121" s="135" t="s">
        <v>69</v>
      </c>
      <c r="B121" s="3">
        <v>5000</v>
      </c>
    </row>
    <row r="122" spans="1:2" ht="15.75">
      <c r="A122" s="135" t="s">
        <v>65</v>
      </c>
      <c r="B122" s="3">
        <v>5000</v>
      </c>
    </row>
    <row r="123" spans="1:2" ht="15.75">
      <c r="A123" s="135" t="s">
        <v>71</v>
      </c>
      <c r="B123" s="3">
        <v>5000</v>
      </c>
    </row>
    <row r="124" spans="1:2" ht="15.75">
      <c r="A124" s="135" t="s">
        <v>47</v>
      </c>
      <c r="B124" s="3">
        <v>5000</v>
      </c>
    </row>
    <row r="125" spans="1:2" ht="15.75">
      <c r="A125" s="2" t="s">
        <v>620</v>
      </c>
      <c r="B125" s="3">
        <v>20000</v>
      </c>
    </row>
    <row r="126" spans="1:2" ht="15.75">
      <c r="A126" s="133" t="s">
        <v>360</v>
      </c>
      <c r="B126" s="3">
        <v>20000</v>
      </c>
    </row>
    <row r="127" spans="1:2" ht="15.75">
      <c r="A127" s="134" t="s">
        <v>678</v>
      </c>
      <c r="B127" s="3">
        <v>20000</v>
      </c>
    </row>
    <row r="128" spans="1:2" ht="15.75">
      <c r="A128" s="135" t="s">
        <v>67</v>
      </c>
      <c r="B128" s="3">
        <v>20000</v>
      </c>
    </row>
    <row r="129" spans="1:2" ht="15.75">
      <c r="A129" s="2" t="s">
        <v>621</v>
      </c>
      <c r="B129" s="3">
        <v>20000</v>
      </c>
    </row>
    <row r="130" spans="1:2" ht="15.75">
      <c r="A130" s="133" t="s">
        <v>376</v>
      </c>
      <c r="B130" s="3">
        <v>20000</v>
      </c>
    </row>
    <row r="131" spans="1:2" ht="15.75">
      <c r="A131" s="134" t="s">
        <v>679</v>
      </c>
      <c r="B131" s="3">
        <v>20000</v>
      </c>
    </row>
    <row r="132" spans="1:2" ht="15.75">
      <c r="A132" s="135" t="s">
        <v>66</v>
      </c>
      <c r="B132" s="3">
        <v>20000</v>
      </c>
    </row>
    <row r="133" spans="1:2" ht="15.75">
      <c r="A133" s="2" t="s">
        <v>622</v>
      </c>
      <c r="B133" s="3">
        <v>20000</v>
      </c>
    </row>
    <row r="134" spans="1:2" ht="15.75">
      <c r="A134" s="133" t="s">
        <v>651</v>
      </c>
      <c r="B134" s="3">
        <v>20000</v>
      </c>
    </row>
    <row r="135" spans="1:2" ht="15.75">
      <c r="A135" s="134" t="s">
        <v>680</v>
      </c>
      <c r="B135" s="3">
        <v>20000</v>
      </c>
    </row>
    <row r="136" spans="1:2" ht="15.75">
      <c r="A136" s="135" t="s">
        <v>70</v>
      </c>
      <c r="B136" s="3">
        <v>20000</v>
      </c>
    </row>
    <row r="137" spans="1:2" ht="15.75">
      <c r="A137" s="2" t="s">
        <v>402</v>
      </c>
      <c r="B137" s="3">
        <v>20000</v>
      </c>
    </row>
    <row r="138" spans="1:2" ht="15.75">
      <c r="A138" s="133" t="s">
        <v>632</v>
      </c>
      <c r="B138" s="3">
        <v>20000</v>
      </c>
    </row>
    <row r="139" spans="1:2" ht="15.75">
      <c r="A139" s="134" t="s">
        <v>406</v>
      </c>
      <c r="B139" s="3">
        <v>20000</v>
      </c>
    </row>
    <row r="140" spans="1:2" ht="15.75">
      <c r="A140" s="135" t="s">
        <v>48</v>
      </c>
      <c r="B140" s="3">
        <v>5000</v>
      </c>
    </row>
    <row r="141" spans="1:2" ht="15.75">
      <c r="A141" s="135" t="s">
        <v>64</v>
      </c>
      <c r="B141" s="3">
        <v>5000</v>
      </c>
    </row>
    <row r="142" spans="1:2" ht="15.75">
      <c r="A142" s="135" t="s">
        <v>56</v>
      </c>
      <c r="B142" s="3">
        <v>5000</v>
      </c>
    </row>
    <row r="143" spans="1:2" ht="15.75">
      <c r="A143" s="135" t="s">
        <v>47</v>
      </c>
      <c r="B143" s="3">
        <v>5000</v>
      </c>
    </row>
    <row r="144" spans="1:2" ht="15.75">
      <c r="A144" s="2" t="s">
        <v>623</v>
      </c>
      <c r="B144" s="3">
        <v>20000</v>
      </c>
    </row>
    <row r="145" spans="1:2" ht="15.75">
      <c r="A145" s="133" t="s">
        <v>652</v>
      </c>
      <c r="B145" s="3">
        <v>20000</v>
      </c>
    </row>
    <row r="146" spans="1:2" ht="15.75">
      <c r="A146" s="134" t="s">
        <v>681</v>
      </c>
      <c r="B146" s="3">
        <v>20000</v>
      </c>
    </row>
    <row r="147" spans="1:2" ht="15.75">
      <c r="A147" s="135" t="s">
        <v>68</v>
      </c>
      <c r="B147" s="3">
        <v>20000</v>
      </c>
    </row>
    <row r="148" spans="1:2" ht="15.75">
      <c r="A148" s="2" t="s">
        <v>439</v>
      </c>
      <c r="B148" s="3">
        <v>20000</v>
      </c>
    </row>
    <row r="149" spans="1:2" ht="15.75">
      <c r="A149" s="133" t="s">
        <v>441</v>
      </c>
      <c r="B149" s="3">
        <v>20000</v>
      </c>
    </row>
    <row r="150" spans="1:2" ht="15.75">
      <c r="A150" s="134" t="s">
        <v>443</v>
      </c>
      <c r="B150" s="3">
        <v>20000</v>
      </c>
    </row>
    <row r="151" spans="1:2" ht="15.75">
      <c r="A151" s="135" t="s">
        <v>69</v>
      </c>
      <c r="B151" s="3">
        <v>5000</v>
      </c>
    </row>
    <row r="152" spans="1:2" ht="15.75">
      <c r="A152" s="135" t="s">
        <v>65</v>
      </c>
      <c r="B152" s="3">
        <v>5000</v>
      </c>
    </row>
    <row r="153" spans="1:2" ht="15.75">
      <c r="A153" s="135" t="s">
        <v>71</v>
      </c>
      <c r="B153" s="3">
        <v>5000</v>
      </c>
    </row>
    <row r="154" spans="1:2" ht="15.75">
      <c r="A154" s="135" t="s">
        <v>47</v>
      </c>
      <c r="B154" s="3">
        <v>5000</v>
      </c>
    </row>
    <row r="155" spans="1:2" ht="15.75">
      <c r="A155" s="2" t="s">
        <v>624</v>
      </c>
      <c r="B155" s="3">
        <v>10000</v>
      </c>
    </row>
    <row r="156" spans="1:2" ht="15.75">
      <c r="A156" s="133" t="s">
        <v>653</v>
      </c>
      <c r="B156" s="3">
        <v>10000</v>
      </c>
    </row>
    <row r="157" spans="1:2" ht="15.75">
      <c r="A157" s="134" t="s">
        <v>682</v>
      </c>
      <c r="B157" s="3">
        <v>10000</v>
      </c>
    </row>
    <row r="158" spans="1:2" ht="15.75">
      <c r="A158" s="135" t="s">
        <v>56</v>
      </c>
      <c r="B158" s="3">
        <v>10000</v>
      </c>
    </row>
    <row r="159" spans="1:2" ht="15.75">
      <c r="A159" s="2" t="s">
        <v>625</v>
      </c>
      <c r="B159" s="3">
        <v>20000</v>
      </c>
    </row>
    <row r="160" spans="1:2" ht="15.75">
      <c r="A160" s="133" t="s">
        <v>654</v>
      </c>
      <c r="B160" s="3">
        <v>20000</v>
      </c>
    </row>
    <row r="161" spans="1:2" ht="15.75">
      <c r="A161" s="134" t="s">
        <v>683</v>
      </c>
      <c r="B161" s="3">
        <v>20000</v>
      </c>
    </row>
    <row r="162" spans="1:2" ht="15.75">
      <c r="A162" s="135" t="s">
        <v>69</v>
      </c>
      <c r="B162" s="3">
        <v>20000</v>
      </c>
    </row>
    <row r="163" spans="1:2" ht="15.75">
      <c r="A163" s="2" t="s">
        <v>467</v>
      </c>
      <c r="B163" s="3">
        <v>20000</v>
      </c>
    </row>
    <row r="164" spans="1:2" ht="15.75">
      <c r="A164" s="133" t="s">
        <v>469</v>
      </c>
      <c r="B164" s="3">
        <v>20000</v>
      </c>
    </row>
    <row r="165" spans="1:2" ht="15.75">
      <c r="A165" s="134" t="s">
        <v>470</v>
      </c>
      <c r="B165" s="3">
        <v>20000</v>
      </c>
    </row>
    <row r="166" spans="1:2" ht="15.75">
      <c r="A166" s="135" t="s">
        <v>64</v>
      </c>
      <c r="B166" s="3">
        <v>5000</v>
      </c>
    </row>
    <row r="167" spans="1:2" ht="15.75">
      <c r="A167" s="135" t="s">
        <v>69</v>
      </c>
      <c r="B167" s="3">
        <v>5000</v>
      </c>
    </row>
    <row r="168" spans="1:2" ht="15.75">
      <c r="A168" s="135" t="s">
        <v>67</v>
      </c>
      <c r="B168" s="3">
        <v>5000</v>
      </c>
    </row>
    <row r="169" spans="1:2" ht="15.75">
      <c r="A169" s="135" t="s">
        <v>65</v>
      </c>
      <c r="B169" s="3">
        <v>5000</v>
      </c>
    </row>
    <row r="170" spans="1:2" ht="15.75">
      <c r="A170" s="2" t="s">
        <v>626</v>
      </c>
      <c r="B170" s="3">
        <v>20000</v>
      </c>
    </row>
    <row r="171" spans="1:2" ht="15.75">
      <c r="A171" s="133" t="s">
        <v>487</v>
      </c>
      <c r="B171" s="3">
        <v>20000</v>
      </c>
    </row>
    <row r="172" spans="1:2" ht="15.75">
      <c r="A172" s="134" t="s">
        <v>488</v>
      </c>
      <c r="B172" s="3">
        <v>20000</v>
      </c>
    </row>
    <row r="173" spans="1:2" ht="15.75">
      <c r="A173" s="135" t="s">
        <v>69</v>
      </c>
      <c r="B173" s="3">
        <v>5000</v>
      </c>
    </row>
    <row r="174" spans="1:2" ht="15.75">
      <c r="A174" s="135" t="s">
        <v>56</v>
      </c>
      <c r="B174" s="3">
        <v>5000</v>
      </c>
    </row>
    <row r="175" spans="1:2" ht="15.75">
      <c r="A175" s="135" t="s">
        <v>65</v>
      </c>
      <c r="B175" s="3">
        <v>10000</v>
      </c>
    </row>
    <row r="176" spans="1:2" ht="15.75">
      <c r="A176" s="2" t="s">
        <v>627</v>
      </c>
      <c r="B176" s="3">
        <v>20000</v>
      </c>
    </row>
    <row r="177" spans="1:2" ht="15.75">
      <c r="A177" s="133" t="s">
        <v>655</v>
      </c>
      <c r="B177" s="3">
        <v>20000</v>
      </c>
    </row>
    <row r="178" spans="1:2" ht="15.75">
      <c r="A178" s="134" t="s">
        <v>684</v>
      </c>
      <c r="B178" s="3">
        <v>20000</v>
      </c>
    </row>
    <row r="179" spans="1:2" ht="15.75">
      <c r="A179" s="135" t="s">
        <v>69</v>
      </c>
      <c r="B179" s="3">
        <v>20000</v>
      </c>
    </row>
    <row r="180" spans="1:2" ht="15.75">
      <c r="A180" s="2" t="s">
        <v>628</v>
      </c>
      <c r="B180" s="3">
        <v>20000</v>
      </c>
    </row>
    <row r="181" spans="1:2" ht="15.75">
      <c r="A181" s="133" t="s">
        <v>656</v>
      </c>
      <c r="B181" s="3">
        <v>20000</v>
      </c>
    </row>
    <row r="182" spans="1:2" ht="15.75">
      <c r="A182" s="134" t="s">
        <v>685</v>
      </c>
      <c r="B182" s="3">
        <v>20000</v>
      </c>
    </row>
    <row r="183" spans="1:2" ht="15.75">
      <c r="A183" s="135" t="s">
        <v>68</v>
      </c>
      <c r="B183" s="3">
        <v>20000</v>
      </c>
    </row>
    <row r="184" spans="1:2" ht="15.75">
      <c r="A184" s="2" t="s">
        <v>629</v>
      </c>
      <c r="B184" s="3">
        <v>20000</v>
      </c>
    </row>
    <row r="185" spans="1:2" ht="15.75">
      <c r="A185" s="133" t="s">
        <v>657</v>
      </c>
      <c r="B185" s="3">
        <v>20000</v>
      </c>
    </row>
    <row r="186" spans="1:2" ht="15.75">
      <c r="A186" s="134" t="s">
        <v>686</v>
      </c>
      <c r="B186" s="3">
        <v>20000</v>
      </c>
    </row>
    <row r="187" spans="1:2" ht="15.75">
      <c r="A187" s="135" t="s">
        <v>68</v>
      </c>
      <c r="B187" s="3">
        <v>20000</v>
      </c>
    </row>
    <row r="188" spans="1:2" ht="15.75">
      <c r="A188" s="2" t="s">
        <v>630</v>
      </c>
      <c r="B188" s="3">
        <v>20000</v>
      </c>
    </row>
    <row r="189" spans="1:2" ht="15.75">
      <c r="A189" s="133" t="s">
        <v>658</v>
      </c>
      <c r="B189" s="3">
        <v>20000</v>
      </c>
    </row>
    <row r="190" spans="1:2" ht="15.75">
      <c r="A190" s="134" t="s">
        <v>687</v>
      </c>
      <c r="B190" s="3">
        <v>20000</v>
      </c>
    </row>
    <row r="191" spans="1:2" ht="15.75">
      <c r="A191" s="135" t="s">
        <v>68</v>
      </c>
      <c r="B191" s="3">
        <v>20000</v>
      </c>
    </row>
    <row r="192" spans="1:2" ht="15.75">
      <c r="A192" s="2" t="s">
        <v>588</v>
      </c>
      <c r="B192" s="3">
        <v>20000</v>
      </c>
    </row>
    <row r="193" spans="1:2" ht="15.75">
      <c r="A193" s="133" t="s">
        <v>229</v>
      </c>
      <c r="B193" s="3">
        <v>10000</v>
      </c>
    </row>
    <row r="194" spans="1:2" ht="15.75">
      <c r="A194" s="134" t="s">
        <v>688</v>
      </c>
      <c r="B194" s="3">
        <v>10000</v>
      </c>
    </row>
    <row r="195" spans="1:2" ht="15.75">
      <c r="A195" s="135" t="s">
        <v>64</v>
      </c>
      <c r="B195" s="3">
        <v>10000</v>
      </c>
    </row>
    <row r="196" spans="1:2" ht="15.75">
      <c r="A196" s="133" t="s">
        <v>659</v>
      </c>
      <c r="B196" s="3">
        <v>10000</v>
      </c>
    </row>
    <row r="197" spans="1:2" ht="15.75">
      <c r="A197" s="134" t="s">
        <v>659</v>
      </c>
      <c r="B197" s="3">
        <v>10000</v>
      </c>
    </row>
    <row r="198" spans="1:2" ht="15.75">
      <c r="A198" s="135" t="s">
        <v>48</v>
      </c>
      <c r="B198" s="3">
        <v>5000</v>
      </c>
    </row>
    <row r="199" spans="1:2" ht="15.75">
      <c r="A199" s="135" t="s">
        <v>47</v>
      </c>
      <c r="B199" s="3">
        <v>5000</v>
      </c>
    </row>
    <row r="200" spans="1:2" ht="15.75">
      <c r="A200" s="2" t="s">
        <v>23</v>
      </c>
      <c r="B200" s="3">
        <v>717000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2"/>
  <sheetViews>
    <sheetView zoomScale="96" zoomScaleNormal="96" zoomScalePageLayoutView="0" workbookViewId="0" topLeftCell="A1">
      <selection activeCell="N66" sqref="N66:N68"/>
    </sheetView>
  </sheetViews>
  <sheetFormatPr defaultColWidth="9.00390625" defaultRowHeight="15.75"/>
  <cols>
    <col min="1" max="1" width="7.50390625" style="10" bestFit="1" customWidth="1"/>
    <col min="2" max="2" width="6.125" style="10" bestFit="1" customWidth="1"/>
    <col min="3" max="3" width="19.125" style="10" customWidth="1"/>
    <col min="4" max="4" width="38.50390625" style="10" bestFit="1" customWidth="1"/>
    <col min="5" max="5" width="17.375" style="10" customWidth="1"/>
    <col min="6" max="6" width="15.50390625" style="10" customWidth="1"/>
    <col min="7" max="7" width="14.50390625" style="11" bestFit="1" customWidth="1"/>
    <col min="8" max="8" width="10.00390625" style="12" bestFit="1" customWidth="1"/>
    <col min="9" max="9" width="19.625" style="13" customWidth="1"/>
    <col min="10" max="10" width="10.50390625" style="14" bestFit="1" customWidth="1"/>
    <col min="11" max="12" width="10.50390625" style="15" bestFit="1" customWidth="1"/>
    <col min="13" max="13" width="55.25390625" style="39" customWidth="1"/>
    <col min="14" max="14" width="15.875" style="41" bestFit="1" customWidth="1"/>
    <col min="15" max="15" width="19.625" style="15" customWidth="1"/>
    <col min="16" max="16384" width="8.875" style="17" customWidth="1"/>
  </cols>
  <sheetData>
    <row r="1" spans="1:16" ht="14.25">
      <c r="A1" s="10" t="s">
        <v>0</v>
      </c>
      <c r="B1" s="10" t="s">
        <v>10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2" t="s">
        <v>6</v>
      </c>
      <c r="I1" s="13" t="s">
        <v>15</v>
      </c>
      <c r="J1" s="14" t="s">
        <v>12</v>
      </c>
      <c r="K1" s="15" t="s">
        <v>8</v>
      </c>
      <c r="L1" s="15" t="s">
        <v>9</v>
      </c>
      <c r="M1" s="10" t="s">
        <v>7</v>
      </c>
      <c r="N1" s="15" t="s">
        <v>11</v>
      </c>
      <c r="O1" s="15" t="s">
        <v>14</v>
      </c>
      <c r="P1" s="16"/>
    </row>
    <row r="2" spans="1:16" s="26" customFormat="1" ht="28.5">
      <c r="A2" s="18" t="s">
        <v>46</v>
      </c>
      <c r="B2" s="18" t="s">
        <v>40</v>
      </c>
      <c r="C2" s="18" t="s">
        <v>230</v>
      </c>
      <c r="D2" s="18" t="s">
        <v>41</v>
      </c>
      <c r="E2" s="85" t="s">
        <v>42</v>
      </c>
      <c r="F2" s="85" t="s">
        <v>43</v>
      </c>
      <c r="G2" s="19" t="s">
        <v>47</v>
      </c>
      <c r="H2" s="20">
        <v>5000</v>
      </c>
      <c r="I2" s="21">
        <v>5000</v>
      </c>
      <c r="J2" s="94" t="s">
        <v>57</v>
      </c>
      <c r="K2" s="23" t="s">
        <v>44</v>
      </c>
      <c r="L2" s="23" t="s">
        <v>45</v>
      </c>
      <c r="M2" s="24" t="s">
        <v>13</v>
      </c>
      <c r="N2" s="117" t="s">
        <v>58</v>
      </c>
      <c r="O2" s="117" t="s">
        <v>135</v>
      </c>
      <c r="P2" s="25"/>
    </row>
    <row r="3" spans="1:15" s="26" customFormat="1" ht="28.5">
      <c r="A3" s="18" t="s">
        <v>46</v>
      </c>
      <c r="B3" s="18" t="s">
        <v>40</v>
      </c>
      <c r="C3" s="18" t="s">
        <v>230</v>
      </c>
      <c r="D3" s="18" t="s">
        <v>41</v>
      </c>
      <c r="E3" s="96"/>
      <c r="F3" s="96"/>
      <c r="G3" s="19" t="s">
        <v>48</v>
      </c>
      <c r="H3" s="20">
        <v>5000</v>
      </c>
      <c r="I3" s="21">
        <v>5000</v>
      </c>
      <c r="J3" s="96"/>
      <c r="K3" s="23" t="s">
        <v>44</v>
      </c>
      <c r="L3" s="23" t="s">
        <v>45</v>
      </c>
      <c r="M3" s="24" t="s">
        <v>13</v>
      </c>
      <c r="N3" s="118"/>
      <c r="O3" s="118"/>
    </row>
    <row r="4" spans="1:15" s="34" customFormat="1" ht="28.5">
      <c r="A4" s="27" t="s">
        <v>55</v>
      </c>
      <c r="B4" s="27" t="s">
        <v>40</v>
      </c>
      <c r="C4" s="27" t="s">
        <v>49</v>
      </c>
      <c r="D4" s="27" t="s">
        <v>50</v>
      </c>
      <c r="E4" s="97" t="s">
        <v>51</v>
      </c>
      <c r="F4" s="97" t="s">
        <v>52</v>
      </c>
      <c r="G4" s="28" t="s">
        <v>47</v>
      </c>
      <c r="H4" s="29">
        <v>5000</v>
      </c>
      <c r="I4" s="30">
        <v>5000</v>
      </c>
      <c r="J4" s="124" t="s">
        <v>117</v>
      </c>
      <c r="K4" s="32" t="s">
        <v>53</v>
      </c>
      <c r="L4" s="32" t="s">
        <v>54</v>
      </c>
      <c r="M4" s="33" t="s">
        <v>285</v>
      </c>
      <c r="N4" s="109" t="s">
        <v>59</v>
      </c>
      <c r="O4" s="49"/>
    </row>
    <row r="5" spans="1:15" s="34" customFormat="1" ht="28.5">
      <c r="A5" s="27" t="s">
        <v>55</v>
      </c>
      <c r="B5" s="27" t="s">
        <v>40</v>
      </c>
      <c r="C5" s="27" t="s">
        <v>49</v>
      </c>
      <c r="D5" s="27" t="s">
        <v>50</v>
      </c>
      <c r="E5" s="95"/>
      <c r="F5" s="95"/>
      <c r="G5" s="28" t="s">
        <v>56</v>
      </c>
      <c r="H5" s="29">
        <v>5000</v>
      </c>
      <c r="I5" s="30">
        <v>5000</v>
      </c>
      <c r="J5" s="95"/>
      <c r="K5" s="32" t="s">
        <v>53</v>
      </c>
      <c r="L5" s="32" t="s">
        <v>54</v>
      </c>
      <c r="M5" s="33" t="s">
        <v>13</v>
      </c>
      <c r="N5" s="122"/>
      <c r="O5" s="122"/>
    </row>
    <row r="6" spans="1:15" s="34" customFormat="1" ht="28.5">
      <c r="A6" s="27" t="s">
        <v>55</v>
      </c>
      <c r="B6" s="27" t="s">
        <v>40</v>
      </c>
      <c r="C6" s="27" t="s">
        <v>49</v>
      </c>
      <c r="D6" s="27" t="s">
        <v>50</v>
      </c>
      <c r="E6" s="96"/>
      <c r="F6" s="96"/>
      <c r="G6" s="28" t="s">
        <v>48</v>
      </c>
      <c r="H6" s="29">
        <v>5000</v>
      </c>
      <c r="I6" s="30">
        <v>5000</v>
      </c>
      <c r="J6" s="96"/>
      <c r="K6" s="32" t="s">
        <v>53</v>
      </c>
      <c r="L6" s="32" t="s">
        <v>54</v>
      </c>
      <c r="M6" s="33" t="s">
        <v>13</v>
      </c>
      <c r="N6" s="123"/>
      <c r="O6" s="123"/>
    </row>
    <row r="7" spans="1:15" s="26" customFormat="1" ht="57">
      <c r="A7" s="18" t="s">
        <v>60</v>
      </c>
      <c r="B7" s="18" t="s">
        <v>40</v>
      </c>
      <c r="C7" s="18" t="s">
        <v>405</v>
      </c>
      <c r="D7" s="18" t="s">
        <v>61</v>
      </c>
      <c r="E7" s="18" t="s">
        <v>80</v>
      </c>
      <c r="F7" s="18" t="s">
        <v>62</v>
      </c>
      <c r="G7" s="19" t="s">
        <v>47</v>
      </c>
      <c r="H7" s="20">
        <v>5000</v>
      </c>
      <c r="I7" s="21">
        <v>5000</v>
      </c>
      <c r="J7" s="22" t="s">
        <v>132</v>
      </c>
      <c r="K7" s="23" t="s">
        <v>53</v>
      </c>
      <c r="L7" s="23" t="s">
        <v>54</v>
      </c>
      <c r="M7" s="24" t="s">
        <v>63</v>
      </c>
      <c r="N7" s="47" t="s">
        <v>118</v>
      </c>
      <c r="O7" s="36"/>
    </row>
    <row r="8" spans="1:15" s="34" customFormat="1" ht="27.75" customHeight="1">
      <c r="A8" s="27" t="s">
        <v>73</v>
      </c>
      <c r="B8" s="27" t="s">
        <v>40</v>
      </c>
      <c r="C8" s="27" t="s">
        <v>74</v>
      </c>
      <c r="D8" s="27" t="s">
        <v>75</v>
      </c>
      <c r="E8" s="27" t="s">
        <v>76</v>
      </c>
      <c r="F8" s="27" t="s">
        <v>77</v>
      </c>
      <c r="G8" s="28" t="s">
        <v>56</v>
      </c>
      <c r="H8" s="29">
        <v>20000</v>
      </c>
      <c r="I8" s="30">
        <v>20000</v>
      </c>
      <c r="J8" s="31" t="s">
        <v>133</v>
      </c>
      <c r="K8" s="32" t="s">
        <v>53</v>
      </c>
      <c r="L8" s="32" t="s">
        <v>54</v>
      </c>
      <c r="M8" s="33" t="s">
        <v>79</v>
      </c>
      <c r="N8" s="48" t="s">
        <v>119</v>
      </c>
      <c r="O8" s="76" t="s">
        <v>236</v>
      </c>
    </row>
    <row r="9" spans="1:15" s="26" customFormat="1" ht="33" customHeight="1">
      <c r="A9" s="18" t="s">
        <v>82</v>
      </c>
      <c r="B9" s="18" t="s">
        <v>40</v>
      </c>
      <c r="C9" s="18" t="s">
        <v>83</v>
      </c>
      <c r="D9" s="18" t="s">
        <v>84</v>
      </c>
      <c r="E9" s="85" t="s">
        <v>85</v>
      </c>
      <c r="F9" s="85" t="s">
        <v>86</v>
      </c>
      <c r="G9" s="19" t="s">
        <v>47</v>
      </c>
      <c r="H9" s="20">
        <v>5000</v>
      </c>
      <c r="I9" s="21">
        <v>5000</v>
      </c>
      <c r="J9" s="22" t="s">
        <v>134</v>
      </c>
      <c r="K9" s="23" t="s">
        <v>53</v>
      </c>
      <c r="L9" s="23" t="s">
        <v>54</v>
      </c>
      <c r="M9" s="24" t="s">
        <v>78</v>
      </c>
      <c r="N9" s="119" t="s">
        <v>120</v>
      </c>
      <c r="O9" s="119" t="s">
        <v>237</v>
      </c>
    </row>
    <row r="10" spans="1:15" s="26" customFormat="1" ht="27.75" customHeight="1">
      <c r="A10" s="18" t="s">
        <v>81</v>
      </c>
      <c r="B10" s="18" t="s">
        <v>40</v>
      </c>
      <c r="C10" s="18" t="s">
        <v>83</v>
      </c>
      <c r="D10" s="18" t="s">
        <v>84</v>
      </c>
      <c r="E10" s="96"/>
      <c r="F10" s="96"/>
      <c r="G10" s="19" t="s">
        <v>64</v>
      </c>
      <c r="H10" s="20">
        <v>2000</v>
      </c>
      <c r="I10" s="21">
        <v>2000</v>
      </c>
      <c r="J10" s="22" t="s">
        <v>134</v>
      </c>
      <c r="K10" s="23" t="s">
        <v>53</v>
      </c>
      <c r="L10" s="23" t="s">
        <v>54</v>
      </c>
      <c r="M10" s="24" t="s">
        <v>78</v>
      </c>
      <c r="N10" s="120"/>
      <c r="O10" s="120"/>
    </row>
    <row r="11" spans="1:15" s="34" customFormat="1" ht="32.25" customHeight="1">
      <c r="A11" s="27" t="s">
        <v>139</v>
      </c>
      <c r="B11" s="27" t="s">
        <v>140</v>
      </c>
      <c r="C11" s="27" t="s">
        <v>141</v>
      </c>
      <c r="D11" s="27" t="s">
        <v>142</v>
      </c>
      <c r="E11" s="27" t="s">
        <v>143</v>
      </c>
      <c r="F11" s="27" t="s">
        <v>146</v>
      </c>
      <c r="G11" s="28" t="s">
        <v>68</v>
      </c>
      <c r="H11" s="29">
        <v>20000</v>
      </c>
      <c r="I11" s="30">
        <v>20000</v>
      </c>
      <c r="J11" s="31" t="s">
        <v>167</v>
      </c>
      <c r="K11" s="32" t="s">
        <v>53</v>
      </c>
      <c r="L11" s="32" t="s">
        <v>54</v>
      </c>
      <c r="M11" s="33" t="s">
        <v>145</v>
      </c>
      <c r="N11" s="48" t="s">
        <v>147</v>
      </c>
      <c r="O11" s="48" t="s">
        <v>429</v>
      </c>
    </row>
    <row r="12" spans="1:15" s="26" customFormat="1" ht="32.25" customHeight="1">
      <c r="A12" s="18" t="s">
        <v>152</v>
      </c>
      <c r="B12" s="18" t="s">
        <v>140</v>
      </c>
      <c r="C12" s="18" t="s">
        <v>153</v>
      </c>
      <c r="D12" s="18" t="s">
        <v>157</v>
      </c>
      <c r="E12" s="18" t="s">
        <v>154</v>
      </c>
      <c r="F12" s="26" t="s">
        <v>165</v>
      </c>
      <c r="G12" s="19" t="s">
        <v>67</v>
      </c>
      <c r="H12" s="20">
        <v>20000</v>
      </c>
      <c r="I12" s="21">
        <v>20000</v>
      </c>
      <c r="J12" s="22" t="s">
        <v>169</v>
      </c>
      <c r="K12" s="23" t="s">
        <v>155</v>
      </c>
      <c r="L12" s="23" t="s">
        <v>156</v>
      </c>
      <c r="M12" s="24" t="s">
        <v>144</v>
      </c>
      <c r="N12" s="62" t="s">
        <v>159</v>
      </c>
      <c r="O12" s="62" t="s">
        <v>247</v>
      </c>
    </row>
    <row r="13" spans="1:15" s="34" customFormat="1" ht="27.75" customHeight="1">
      <c r="A13" s="27" t="s">
        <v>160</v>
      </c>
      <c r="B13" s="27" t="s">
        <v>140</v>
      </c>
      <c r="C13" s="27" t="s">
        <v>161</v>
      </c>
      <c r="D13" s="27" t="s">
        <v>162</v>
      </c>
      <c r="E13" s="27" t="s">
        <v>163</v>
      </c>
      <c r="F13" s="27" t="s">
        <v>164</v>
      </c>
      <c r="G13" s="28" t="s">
        <v>69</v>
      </c>
      <c r="H13" s="29">
        <v>20000</v>
      </c>
      <c r="I13" s="30">
        <v>20000</v>
      </c>
      <c r="J13" s="31" t="s">
        <v>170</v>
      </c>
      <c r="K13" s="32" t="s">
        <v>155</v>
      </c>
      <c r="L13" s="32" t="s">
        <v>54</v>
      </c>
      <c r="M13" s="33" t="s">
        <v>166</v>
      </c>
      <c r="N13" s="63" t="s">
        <v>168</v>
      </c>
      <c r="O13" s="35"/>
    </row>
    <row r="14" spans="1:15" s="26" customFormat="1" ht="42" customHeight="1">
      <c r="A14" s="18" t="s">
        <v>174</v>
      </c>
      <c r="B14" s="18" t="s">
        <v>140</v>
      </c>
      <c r="C14" s="18" t="s">
        <v>171</v>
      </c>
      <c r="D14" s="18" t="s">
        <v>361</v>
      </c>
      <c r="E14" s="18" t="s">
        <v>172</v>
      </c>
      <c r="F14" s="18" t="s">
        <v>173</v>
      </c>
      <c r="G14" s="19" t="s">
        <v>67</v>
      </c>
      <c r="H14" s="20">
        <v>20000</v>
      </c>
      <c r="I14" s="21">
        <v>20000</v>
      </c>
      <c r="J14" s="22" t="s">
        <v>204</v>
      </c>
      <c r="K14" s="23" t="s">
        <v>155</v>
      </c>
      <c r="L14" s="23" t="s">
        <v>54</v>
      </c>
      <c r="M14" s="24" t="s">
        <v>181</v>
      </c>
      <c r="N14" s="74" t="s">
        <v>200</v>
      </c>
      <c r="O14" s="62" t="s">
        <v>391</v>
      </c>
    </row>
    <row r="15" spans="1:15" s="34" customFormat="1" ht="42" customHeight="1">
      <c r="A15" s="27" t="s">
        <v>176</v>
      </c>
      <c r="B15" s="27" t="s">
        <v>140</v>
      </c>
      <c r="C15" s="27" t="s">
        <v>177</v>
      </c>
      <c r="D15" s="27" t="s">
        <v>182</v>
      </c>
      <c r="E15" s="97" t="s">
        <v>179</v>
      </c>
      <c r="F15" s="97" t="s">
        <v>180</v>
      </c>
      <c r="G15" s="28" t="s">
        <v>47</v>
      </c>
      <c r="H15" s="29">
        <v>10000</v>
      </c>
      <c r="I15" s="30">
        <v>10000</v>
      </c>
      <c r="J15" s="124" t="s">
        <v>203</v>
      </c>
      <c r="K15" s="32" t="s">
        <v>155</v>
      </c>
      <c r="L15" s="32" t="s">
        <v>54</v>
      </c>
      <c r="M15" s="33" t="s">
        <v>224</v>
      </c>
      <c r="N15" s="100" t="s">
        <v>199</v>
      </c>
      <c r="O15" s="35"/>
    </row>
    <row r="16" spans="1:15" s="34" customFormat="1" ht="42" customHeight="1">
      <c r="A16" s="27" t="s">
        <v>175</v>
      </c>
      <c r="B16" s="27" t="s">
        <v>140</v>
      </c>
      <c r="C16" s="27" t="s">
        <v>177</v>
      </c>
      <c r="D16" s="27" t="s">
        <v>178</v>
      </c>
      <c r="E16" s="95"/>
      <c r="F16" s="95"/>
      <c r="G16" s="28" t="s">
        <v>67</v>
      </c>
      <c r="H16" s="29">
        <v>10000</v>
      </c>
      <c r="I16" s="30">
        <v>10000</v>
      </c>
      <c r="J16" s="95"/>
      <c r="K16" s="32" t="s">
        <v>155</v>
      </c>
      <c r="L16" s="32" t="s">
        <v>54</v>
      </c>
      <c r="M16" s="33" t="s">
        <v>144</v>
      </c>
      <c r="N16" s="101"/>
      <c r="O16" s="35"/>
    </row>
    <row r="17" spans="1:15" s="34" customFormat="1" ht="42" customHeight="1">
      <c r="A17" s="27" t="s">
        <v>175</v>
      </c>
      <c r="B17" s="27" t="s">
        <v>140</v>
      </c>
      <c r="C17" s="27" t="s">
        <v>177</v>
      </c>
      <c r="D17" s="27" t="s">
        <v>178</v>
      </c>
      <c r="E17" s="95"/>
      <c r="F17" s="95"/>
      <c r="G17" s="28" t="s">
        <v>64</v>
      </c>
      <c r="H17" s="29">
        <v>10000</v>
      </c>
      <c r="I17" s="30">
        <v>10000</v>
      </c>
      <c r="J17" s="95"/>
      <c r="K17" s="32" t="s">
        <v>155</v>
      </c>
      <c r="L17" s="32" t="s">
        <v>54</v>
      </c>
      <c r="M17" s="33" t="s">
        <v>144</v>
      </c>
      <c r="N17" s="101"/>
      <c r="O17" s="35"/>
    </row>
    <row r="18" spans="1:15" s="34" customFormat="1" ht="42" customHeight="1">
      <c r="A18" s="27" t="s">
        <v>183</v>
      </c>
      <c r="B18" s="27" t="s">
        <v>140</v>
      </c>
      <c r="C18" s="27" t="s">
        <v>177</v>
      </c>
      <c r="D18" s="27" t="s">
        <v>178</v>
      </c>
      <c r="E18" s="96"/>
      <c r="F18" s="96"/>
      <c r="G18" s="28" t="s">
        <v>56</v>
      </c>
      <c r="H18" s="29">
        <v>5000</v>
      </c>
      <c r="I18" s="30">
        <v>5000</v>
      </c>
      <c r="J18" s="96"/>
      <c r="K18" s="32" t="s">
        <v>188</v>
      </c>
      <c r="L18" s="32" t="s">
        <v>189</v>
      </c>
      <c r="M18" s="33" t="s">
        <v>190</v>
      </c>
      <c r="N18" s="102"/>
      <c r="O18" s="35"/>
    </row>
    <row r="19" spans="1:15" s="26" customFormat="1" ht="42" customHeight="1">
      <c r="A19" s="18" t="s">
        <v>184</v>
      </c>
      <c r="B19" s="18" t="s">
        <v>140</v>
      </c>
      <c r="C19" s="18" t="s">
        <v>185</v>
      </c>
      <c r="D19" s="18" t="s">
        <v>186</v>
      </c>
      <c r="E19" s="18" t="s">
        <v>187</v>
      </c>
      <c r="F19" s="18" t="s">
        <v>195</v>
      </c>
      <c r="G19" s="19" t="s">
        <v>56</v>
      </c>
      <c r="H19" s="20">
        <v>5000</v>
      </c>
      <c r="I19" s="21">
        <v>5000</v>
      </c>
      <c r="J19" s="22" t="s">
        <v>268</v>
      </c>
      <c r="K19" s="23" t="s">
        <v>196</v>
      </c>
      <c r="L19" s="23" t="s">
        <v>197</v>
      </c>
      <c r="M19" s="24" t="s">
        <v>198</v>
      </c>
      <c r="N19" s="74" t="s">
        <v>201</v>
      </c>
      <c r="O19" s="62" t="s">
        <v>438</v>
      </c>
    </row>
    <row r="20" spans="1:15" s="34" customFormat="1" ht="42" customHeight="1">
      <c r="A20" s="27" t="s">
        <v>191</v>
      </c>
      <c r="B20" s="27" t="s">
        <v>140</v>
      </c>
      <c r="C20" s="27" t="s">
        <v>192</v>
      </c>
      <c r="D20" s="27" t="s">
        <v>193</v>
      </c>
      <c r="E20" s="27" t="s">
        <v>194</v>
      </c>
      <c r="F20" s="27" t="s">
        <v>220</v>
      </c>
      <c r="G20" s="28" t="s">
        <v>66</v>
      </c>
      <c r="H20" s="29">
        <v>20000</v>
      </c>
      <c r="I20" s="30">
        <v>20000</v>
      </c>
      <c r="J20" s="31"/>
      <c r="K20" s="32" t="s">
        <v>213</v>
      </c>
      <c r="L20" s="32" t="s">
        <v>212</v>
      </c>
      <c r="M20" s="33" t="s">
        <v>144</v>
      </c>
      <c r="N20" s="63" t="s">
        <v>202</v>
      </c>
      <c r="O20" s="48" t="s">
        <v>309</v>
      </c>
    </row>
    <row r="21" spans="1:15" s="26" customFormat="1" ht="42" customHeight="1">
      <c r="A21" s="18" t="s">
        <v>207</v>
      </c>
      <c r="B21" s="18" t="s">
        <v>140</v>
      </c>
      <c r="C21" s="18" t="s">
        <v>208</v>
      </c>
      <c r="D21" s="18" t="s">
        <v>209</v>
      </c>
      <c r="E21" s="18" t="s">
        <v>210</v>
      </c>
      <c r="F21" s="18" t="s">
        <v>211</v>
      </c>
      <c r="G21" s="19" t="s">
        <v>65</v>
      </c>
      <c r="H21" s="20">
        <v>20000</v>
      </c>
      <c r="I21" s="21">
        <v>20000</v>
      </c>
      <c r="J21" s="22" t="s">
        <v>248</v>
      </c>
      <c r="K21" s="23" t="s">
        <v>221</v>
      </c>
      <c r="L21" s="23" t="s">
        <v>222</v>
      </c>
      <c r="M21" s="24" t="s">
        <v>206</v>
      </c>
      <c r="N21" s="74" t="s">
        <v>214</v>
      </c>
      <c r="O21" s="61"/>
    </row>
    <row r="22" spans="1:15" s="34" customFormat="1" ht="42" customHeight="1">
      <c r="A22" s="27" t="s">
        <v>225</v>
      </c>
      <c r="B22" s="27" t="s">
        <v>140</v>
      </c>
      <c r="C22" s="27" t="s">
        <v>216</v>
      </c>
      <c r="D22" s="27" t="s">
        <v>218</v>
      </c>
      <c r="E22" s="97" t="s">
        <v>219</v>
      </c>
      <c r="F22" s="97" t="s">
        <v>223</v>
      </c>
      <c r="G22" s="28" t="s">
        <v>65</v>
      </c>
      <c r="H22" s="29">
        <v>5000</v>
      </c>
      <c r="I22" s="30">
        <v>5000</v>
      </c>
      <c r="J22" s="124" t="s">
        <v>269</v>
      </c>
      <c r="K22" s="32" t="s">
        <v>44</v>
      </c>
      <c r="L22" s="32" t="s">
        <v>45</v>
      </c>
      <c r="M22" s="33" t="s">
        <v>224</v>
      </c>
      <c r="N22" s="100" t="s">
        <v>245</v>
      </c>
      <c r="O22" s="35"/>
    </row>
    <row r="23" spans="1:15" s="34" customFormat="1" ht="42" customHeight="1">
      <c r="A23" s="27" t="s">
        <v>226</v>
      </c>
      <c r="B23" s="27" t="s">
        <v>140</v>
      </c>
      <c r="C23" s="27" t="s">
        <v>215</v>
      </c>
      <c r="D23" s="27" t="s">
        <v>217</v>
      </c>
      <c r="E23" s="95"/>
      <c r="F23" s="95"/>
      <c r="G23" s="28" t="s">
        <v>47</v>
      </c>
      <c r="H23" s="29">
        <v>5000</v>
      </c>
      <c r="I23" s="30">
        <v>5000</v>
      </c>
      <c r="J23" s="95"/>
      <c r="K23" s="32" t="s">
        <v>44</v>
      </c>
      <c r="L23" s="32" t="s">
        <v>45</v>
      </c>
      <c r="M23" s="33" t="s">
        <v>144</v>
      </c>
      <c r="N23" s="104"/>
      <c r="O23" s="35"/>
    </row>
    <row r="24" spans="1:15" s="34" customFormat="1" ht="42" customHeight="1">
      <c r="A24" s="27" t="s">
        <v>227</v>
      </c>
      <c r="B24" s="27" t="s">
        <v>140</v>
      </c>
      <c r="C24" s="27" t="s">
        <v>215</v>
      </c>
      <c r="D24" s="27" t="s">
        <v>217</v>
      </c>
      <c r="E24" s="96"/>
      <c r="F24" s="96"/>
      <c r="G24" s="28" t="s">
        <v>64</v>
      </c>
      <c r="H24" s="29">
        <v>5000</v>
      </c>
      <c r="I24" s="30">
        <v>5000</v>
      </c>
      <c r="J24" s="96"/>
      <c r="K24" s="32" t="s">
        <v>233</v>
      </c>
      <c r="L24" s="32" t="s">
        <v>234</v>
      </c>
      <c r="M24" s="33" t="s">
        <v>235</v>
      </c>
      <c r="N24" s="105"/>
      <c r="O24" s="35"/>
    </row>
    <row r="25" spans="1:15" s="26" customFormat="1" ht="42" customHeight="1">
      <c r="A25" s="18" t="s">
        <v>228</v>
      </c>
      <c r="B25" s="18" t="s">
        <v>140</v>
      </c>
      <c r="C25" s="18" t="s">
        <v>590</v>
      </c>
      <c r="D25" s="18" t="s">
        <v>231</v>
      </c>
      <c r="E25" s="18" t="s">
        <v>232</v>
      </c>
      <c r="F25" s="18" t="s">
        <v>195</v>
      </c>
      <c r="G25" s="19" t="s">
        <v>47</v>
      </c>
      <c r="H25" s="20">
        <v>5000</v>
      </c>
      <c r="I25" s="21">
        <v>5000</v>
      </c>
      <c r="J25" s="22" t="s">
        <v>268</v>
      </c>
      <c r="K25" s="23" t="s">
        <v>242</v>
      </c>
      <c r="L25" s="23" t="s">
        <v>243</v>
      </c>
      <c r="M25" s="24" t="s">
        <v>244</v>
      </c>
      <c r="N25" s="74" t="s">
        <v>246</v>
      </c>
      <c r="O25" s="62" t="s">
        <v>438</v>
      </c>
    </row>
    <row r="26" spans="1:15" s="34" customFormat="1" ht="42" customHeight="1">
      <c r="A26" s="27" t="s">
        <v>238</v>
      </c>
      <c r="B26" s="27" t="s">
        <v>140</v>
      </c>
      <c r="C26" s="27" t="s">
        <v>239</v>
      </c>
      <c r="D26" s="27" t="s">
        <v>240</v>
      </c>
      <c r="E26" s="27" t="s">
        <v>241</v>
      </c>
      <c r="F26" s="27" t="s">
        <v>253</v>
      </c>
      <c r="G26" s="28" t="s">
        <v>65</v>
      </c>
      <c r="H26" s="29">
        <v>20000</v>
      </c>
      <c r="I26" s="30">
        <v>20000</v>
      </c>
      <c r="J26" s="31" t="s">
        <v>270</v>
      </c>
      <c r="K26" s="32" t="s">
        <v>254</v>
      </c>
      <c r="L26" s="32" t="s">
        <v>255</v>
      </c>
      <c r="M26" s="33" t="s">
        <v>256</v>
      </c>
      <c r="N26" s="63" t="s">
        <v>249</v>
      </c>
      <c r="O26" s="48" t="s">
        <v>485</v>
      </c>
    </row>
    <row r="27" spans="1:15" s="26" customFormat="1" ht="42" customHeight="1">
      <c r="A27" s="18" t="s">
        <v>250</v>
      </c>
      <c r="B27" s="18" t="s">
        <v>140</v>
      </c>
      <c r="C27" s="18" t="s">
        <v>251</v>
      </c>
      <c r="D27" s="18" t="s">
        <v>261</v>
      </c>
      <c r="E27" s="18" t="s">
        <v>252</v>
      </c>
      <c r="F27" s="18" t="s">
        <v>264</v>
      </c>
      <c r="G27" s="19" t="s">
        <v>67</v>
      </c>
      <c r="H27" s="20">
        <v>10000</v>
      </c>
      <c r="I27" s="21">
        <v>10000</v>
      </c>
      <c r="J27" s="22" t="s">
        <v>298</v>
      </c>
      <c r="K27" s="23" t="s">
        <v>265</v>
      </c>
      <c r="L27" s="23" t="s">
        <v>266</v>
      </c>
      <c r="M27" s="24" t="s">
        <v>267</v>
      </c>
      <c r="N27" s="74" t="s">
        <v>280</v>
      </c>
      <c r="O27" s="61"/>
    </row>
    <row r="28" spans="1:15" s="34" customFormat="1" ht="42" customHeight="1">
      <c r="A28" s="27" t="s">
        <v>258</v>
      </c>
      <c r="B28" s="27" t="s">
        <v>140</v>
      </c>
      <c r="C28" s="27" t="s">
        <v>259</v>
      </c>
      <c r="D28" s="27" t="s">
        <v>260</v>
      </c>
      <c r="E28" s="97" t="s">
        <v>262</v>
      </c>
      <c r="F28" s="97" t="s">
        <v>263</v>
      </c>
      <c r="G28" s="28" t="s">
        <v>65</v>
      </c>
      <c r="H28" s="29">
        <v>5000</v>
      </c>
      <c r="I28" s="30">
        <v>5000</v>
      </c>
      <c r="J28" s="124" t="s">
        <v>300</v>
      </c>
      <c r="K28" s="32" t="s">
        <v>44</v>
      </c>
      <c r="L28" s="32" t="s">
        <v>45</v>
      </c>
      <c r="M28" s="33" t="s">
        <v>144</v>
      </c>
      <c r="N28" s="100" t="s">
        <v>281</v>
      </c>
      <c r="O28" s="35"/>
    </row>
    <row r="29" spans="1:15" s="34" customFormat="1" ht="42" customHeight="1">
      <c r="A29" s="27" t="s">
        <v>257</v>
      </c>
      <c r="B29" s="27" t="s">
        <v>140</v>
      </c>
      <c r="C29" s="27" t="s">
        <v>259</v>
      </c>
      <c r="D29" s="27" t="s">
        <v>260</v>
      </c>
      <c r="E29" s="95"/>
      <c r="F29" s="95"/>
      <c r="G29" s="28" t="s">
        <v>67</v>
      </c>
      <c r="H29" s="29">
        <v>5000</v>
      </c>
      <c r="I29" s="30">
        <v>5000</v>
      </c>
      <c r="J29" s="95"/>
      <c r="K29" s="32" t="s">
        <v>44</v>
      </c>
      <c r="L29" s="32" t="s">
        <v>45</v>
      </c>
      <c r="M29" s="33" t="s">
        <v>144</v>
      </c>
      <c r="N29" s="104"/>
      <c r="O29" s="35"/>
    </row>
    <row r="30" spans="1:15" s="34" customFormat="1" ht="42" customHeight="1">
      <c r="A30" s="27" t="s">
        <v>257</v>
      </c>
      <c r="B30" s="27" t="s">
        <v>140</v>
      </c>
      <c r="C30" s="27" t="s">
        <v>259</v>
      </c>
      <c r="D30" s="27" t="s">
        <v>260</v>
      </c>
      <c r="E30" s="95"/>
      <c r="F30" s="95"/>
      <c r="G30" s="28" t="s">
        <v>69</v>
      </c>
      <c r="H30" s="29">
        <v>5000</v>
      </c>
      <c r="I30" s="30">
        <v>5000</v>
      </c>
      <c r="J30" s="95"/>
      <c r="K30" s="32" t="s">
        <v>44</v>
      </c>
      <c r="L30" s="32" t="s">
        <v>45</v>
      </c>
      <c r="M30" s="33" t="s">
        <v>144</v>
      </c>
      <c r="N30" s="104"/>
      <c r="O30" s="35"/>
    </row>
    <row r="31" spans="1:15" s="34" customFormat="1" ht="42" customHeight="1">
      <c r="A31" s="27" t="s">
        <v>271</v>
      </c>
      <c r="B31" s="27" t="s">
        <v>140</v>
      </c>
      <c r="C31" s="27" t="s">
        <v>259</v>
      </c>
      <c r="D31" s="27" t="s">
        <v>260</v>
      </c>
      <c r="E31" s="96"/>
      <c r="F31" s="96"/>
      <c r="G31" s="28" t="s">
        <v>48</v>
      </c>
      <c r="H31" s="29">
        <v>5000</v>
      </c>
      <c r="I31" s="30">
        <v>5000</v>
      </c>
      <c r="J31" s="96"/>
      <c r="K31" s="32" t="s">
        <v>277</v>
      </c>
      <c r="L31" s="32" t="s">
        <v>278</v>
      </c>
      <c r="M31" s="33" t="s">
        <v>295</v>
      </c>
      <c r="N31" s="105"/>
      <c r="O31" s="35"/>
    </row>
    <row r="32" spans="1:15" s="26" customFormat="1" ht="42" customHeight="1">
      <c r="A32" s="18" t="s">
        <v>272</v>
      </c>
      <c r="B32" s="18" t="s">
        <v>140</v>
      </c>
      <c r="C32" s="18" t="s">
        <v>274</v>
      </c>
      <c r="D32" s="18" t="s">
        <v>273</v>
      </c>
      <c r="E32" s="18" t="s">
        <v>275</v>
      </c>
      <c r="F32" s="18" t="s">
        <v>276</v>
      </c>
      <c r="G32" s="19" t="s">
        <v>68</v>
      </c>
      <c r="H32" s="20">
        <v>20000</v>
      </c>
      <c r="I32" s="21">
        <v>20000</v>
      </c>
      <c r="J32" s="22" t="s">
        <v>301</v>
      </c>
      <c r="K32" s="23" t="s">
        <v>296</v>
      </c>
      <c r="L32" s="23" t="s">
        <v>294</v>
      </c>
      <c r="M32" s="24" t="s">
        <v>341</v>
      </c>
      <c r="N32" s="74" t="s">
        <v>288</v>
      </c>
      <c r="O32" s="62" t="s">
        <v>375</v>
      </c>
    </row>
    <row r="33" spans="1:15" s="34" customFormat="1" ht="42" customHeight="1">
      <c r="A33" s="27" t="s">
        <v>292</v>
      </c>
      <c r="B33" s="27" t="s">
        <v>140</v>
      </c>
      <c r="C33" s="27" t="s">
        <v>291</v>
      </c>
      <c r="D33" s="27" t="s">
        <v>297</v>
      </c>
      <c r="E33" s="27" t="s">
        <v>293</v>
      </c>
      <c r="F33" s="27" t="s">
        <v>323</v>
      </c>
      <c r="G33" s="28" t="s">
        <v>68</v>
      </c>
      <c r="H33" s="29">
        <v>20000</v>
      </c>
      <c r="I33" s="30">
        <v>20000</v>
      </c>
      <c r="J33" s="31" t="s">
        <v>307</v>
      </c>
      <c r="K33" s="32" t="s">
        <v>305</v>
      </c>
      <c r="L33" s="32" t="s">
        <v>306</v>
      </c>
      <c r="M33" s="33" t="s">
        <v>317</v>
      </c>
      <c r="N33" s="63" t="s">
        <v>299</v>
      </c>
      <c r="O33" s="35"/>
    </row>
    <row r="34" spans="1:15" s="26" customFormat="1" ht="42" customHeight="1">
      <c r="A34" s="18" t="s">
        <v>310</v>
      </c>
      <c r="B34" s="18" t="s">
        <v>140</v>
      </c>
      <c r="C34" s="18" t="s">
        <v>302</v>
      </c>
      <c r="D34" s="18" t="s">
        <v>303</v>
      </c>
      <c r="E34" s="18" t="s">
        <v>304</v>
      </c>
      <c r="F34" s="18" t="s">
        <v>379</v>
      </c>
      <c r="G34" s="19" t="s">
        <v>47</v>
      </c>
      <c r="H34" s="20">
        <v>20000</v>
      </c>
      <c r="I34" s="21">
        <v>20000</v>
      </c>
      <c r="J34" s="22" t="s">
        <v>330</v>
      </c>
      <c r="K34" s="23" t="s">
        <v>315</v>
      </c>
      <c r="L34" s="23" t="s">
        <v>316</v>
      </c>
      <c r="M34" s="24" t="s">
        <v>279</v>
      </c>
      <c r="N34" s="74" t="s">
        <v>308</v>
      </c>
      <c r="O34" s="61"/>
    </row>
    <row r="35" spans="1:15" s="34" customFormat="1" ht="42" customHeight="1">
      <c r="A35" s="27" t="s">
        <v>318</v>
      </c>
      <c r="B35" s="27" t="s">
        <v>140</v>
      </c>
      <c r="C35" s="27" t="s">
        <v>311</v>
      </c>
      <c r="D35" s="27" t="s">
        <v>312</v>
      </c>
      <c r="E35" s="27" t="s">
        <v>313</v>
      </c>
      <c r="F35" s="27" t="s">
        <v>314</v>
      </c>
      <c r="G35" s="28" t="s">
        <v>69</v>
      </c>
      <c r="H35" s="29">
        <v>20000</v>
      </c>
      <c r="I35" s="30">
        <v>20000</v>
      </c>
      <c r="J35" s="31" t="s">
        <v>372</v>
      </c>
      <c r="K35" s="32" t="s">
        <v>324</v>
      </c>
      <c r="L35" s="32" t="s">
        <v>325</v>
      </c>
      <c r="M35" s="33" t="s">
        <v>326</v>
      </c>
      <c r="N35" s="63" t="s">
        <v>331</v>
      </c>
      <c r="O35" s="35"/>
    </row>
    <row r="36" spans="1:15" s="26" customFormat="1" ht="42" customHeight="1">
      <c r="A36" s="18" t="s">
        <v>320</v>
      </c>
      <c r="B36" s="18" t="s">
        <v>140</v>
      </c>
      <c r="C36" s="18" t="s">
        <v>321</v>
      </c>
      <c r="D36" s="18" t="s">
        <v>327</v>
      </c>
      <c r="E36" s="85" t="s">
        <v>328</v>
      </c>
      <c r="F36" s="85" t="s">
        <v>329</v>
      </c>
      <c r="G36" s="19" t="s">
        <v>65</v>
      </c>
      <c r="H36" s="20">
        <v>5000</v>
      </c>
      <c r="I36" s="21">
        <v>5000</v>
      </c>
      <c r="J36" s="94" t="s">
        <v>373</v>
      </c>
      <c r="K36" s="23" t="s">
        <v>44</v>
      </c>
      <c r="L36" s="23" t="s">
        <v>45</v>
      </c>
      <c r="M36" s="24" t="s">
        <v>326</v>
      </c>
      <c r="N36" s="106" t="s">
        <v>357</v>
      </c>
      <c r="O36" s="61"/>
    </row>
    <row r="37" spans="1:15" s="26" customFormat="1" ht="42" customHeight="1">
      <c r="A37" s="18" t="s">
        <v>319</v>
      </c>
      <c r="B37" s="18" t="s">
        <v>140</v>
      </c>
      <c r="C37" s="18" t="s">
        <v>321</v>
      </c>
      <c r="D37" s="18" t="s">
        <v>322</v>
      </c>
      <c r="E37" s="95"/>
      <c r="F37" s="95"/>
      <c r="G37" s="19" t="s">
        <v>67</v>
      </c>
      <c r="H37" s="20">
        <v>5000</v>
      </c>
      <c r="I37" s="21">
        <v>5000</v>
      </c>
      <c r="J37" s="95"/>
      <c r="K37" s="23" t="s">
        <v>44</v>
      </c>
      <c r="L37" s="23" t="s">
        <v>45</v>
      </c>
      <c r="M37" s="24" t="s">
        <v>144</v>
      </c>
      <c r="N37" s="104"/>
      <c r="O37" s="61"/>
    </row>
    <row r="38" spans="1:15" s="26" customFormat="1" ht="42" customHeight="1">
      <c r="A38" s="18" t="s">
        <v>319</v>
      </c>
      <c r="B38" s="18" t="s">
        <v>140</v>
      </c>
      <c r="C38" s="18" t="s">
        <v>321</v>
      </c>
      <c r="D38" s="18" t="s">
        <v>322</v>
      </c>
      <c r="E38" s="95"/>
      <c r="F38" s="95"/>
      <c r="G38" s="19" t="s">
        <v>64</v>
      </c>
      <c r="H38" s="20">
        <v>5000</v>
      </c>
      <c r="I38" s="21">
        <v>5000</v>
      </c>
      <c r="J38" s="95"/>
      <c r="K38" s="23" t="s">
        <v>44</v>
      </c>
      <c r="L38" s="23" t="s">
        <v>45</v>
      </c>
      <c r="M38" s="24" t="s">
        <v>144</v>
      </c>
      <c r="N38" s="104"/>
      <c r="O38" s="61"/>
    </row>
    <row r="39" spans="1:15" s="26" customFormat="1" ht="42" customHeight="1">
      <c r="A39" s="18" t="s">
        <v>332</v>
      </c>
      <c r="B39" s="18" t="s">
        <v>140</v>
      </c>
      <c r="C39" s="18" t="s">
        <v>321</v>
      </c>
      <c r="D39" s="18" t="s">
        <v>322</v>
      </c>
      <c r="E39" s="96"/>
      <c r="F39" s="96"/>
      <c r="G39" s="19" t="s">
        <v>69</v>
      </c>
      <c r="H39" s="20">
        <v>5000</v>
      </c>
      <c r="I39" s="21">
        <v>5000</v>
      </c>
      <c r="J39" s="96"/>
      <c r="K39" s="23" t="s">
        <v>339</v>
      </c>
      <c r="L39" s="23" t="s">
        <v>340</v>
      </c>
      <c r="M39" s="24" t="s">
        <v>368</v>
      </c>
      <c r="N39" s="105"/>
      <c r="O39" s="61"/>
    </row>
    <row r="40" spans="1:15" s="34" customFormat="1" ht="42" customHeight="1">
      <c r="A40" s="27" t="s">
        <v>334</v>
      </c>
      <c r="B40" s="27" t="s">
        <v>140</v>
      </c>
      <c r="C40" s="27" t="s">
        <v>335</v>
      </c>
      <c r="D40" s="27" t="s">
        <v>336</v>
      </c>
      <c r="E40" s="97" t="s">
        <v>337</v>
      </c>
      <c r="F40" s="97" t="s">
        <v>338</v>
      </c>
      <c r="G40" s="28" t="s">
        <v>65</v>
      </c>
      <c r="H40" s="29">
        <v>5000</v>
      </c>
      <c r="I40" s="30">
        <v>5000</v>
      </c>
      <c r="J40" s="124" t="s">
        <v>390</v>
      </c>
      <c r="K40" s="32" t="s">
        <v>44</v>
      </c>
      <c r="L40" s="32" t="s">
        <v>45</v>
      </c>
      <c r="M40" s="33" t="s">
        <v>279</v>
      </c>
      <c r="N40" s="100" t="s">
        <v>358</v>
      </c>
      <c r="O40" s="35"/>
    </row>
    <row r="41" spans="1:15" s="34" customFormat="1" ht="42" customHeight="1">
      <c r="A41" s="27" t="s">
        <v>333</v>
      </c>
      <c r="B41" s="27" t="s">
        <v>140</v>
      </c>
      <c r="C41" s="27" t="s">
        <v>335</v>
      </c>
      <c r="D41" s="27" t="s">
        <v>336</v>
      </c>
      <c r="E41" s="95"/>
      <c r="F41" s="95"/>
      <c r="G41" s="28" t="s">
        <v>47</v>
      </c>
      <c r="H41" s="29">
        <v>5000</v>
      </c>
      <c r="I41" s="30">
        <v>5000</v>
      </c>
      <c r="J41" s="95"/>
      <c r="K41" s="32" t="s">
        <v>44</v>
      </c>
      <c r="L41" s="32" t="s">
        <v>45</v>
      </c>
      <c r="M41" s="33" t="s">
        <v>279</v>
      </c>
      <c r="N41" s="104"/>
      <c r="O41" s="35"/>
    </row>
    <row r="42" spans="1:15" s="34" customFormat="1" ht="42" customHeight="1">
      <c r="A42" s="27" t="s">
        <v>333</v>
      </c>
      <c r="B42" s="27" t="s">
        <v>140</v>
      </c>
      <c r="C42" s="27" t="s">
        <v>335</v>
      </c>
      <c r="D42" s="27" t="s">
        <v>336</v>
      </c>
      <c r="E42" s="95"/>
      <c r="F42" s="95"/>
      <c r="G42" s="28" t="s">
        <v>69</v>
      </c>
      <c r="H42" s="29">
        <v>5000</v>
      </c>
      <c r="I42" s="30">
        <v>5000</v>
      </c>
      <c r="J42" s="95"/>
      <c r="K42" s="32" t="s">
        <v>44</v>
      </c>
      <c r="L42" s="32" t="s">
        <v>45</v>
      </c>
      <c r="M42" s="33" t="s">
        <v>279</v>
      </c>
      <c r="N42" s="104"/>
      <c r="O42" s="35"/>
    </row>
    <row r="43" spans="1:15" s="34" customFormat="1" ht="42" customHeight="1">
      <c r="A43" s="27" t="s">
        <v>347</v>
      </c>
      <c r="B43" s="27" t="s">
        <v>140</v>
      </c>
      <c r="C43" s="27" t="s">
        <v>335</v>
      </c>
      <c r="D43" s="27" t="s">
        <v>336</v>
      </c>
      <c r="E43" s="96"/>
      <c r="F43" s="96"/>
      <c r="G43" s="28" t="s">
        <v>71</v>
      </c>
      <c r="H43" s="29">
        <v>5000</v>
      </c>
      <c r="I43" s="30">
        <v>5000</v>
      </c>
      <c r="J43" s="96"/>
      <c r="K43" s="32" t="s">
        <v>354</v>
      </c>
      <c r="L43" s="32" t="s">
        <v>355</v>
      </c>
      <c r="M43" s="33" t="s">
        <v>356</v>
      </c>
      <c r="N43" s="105"/>
      <c r="O43" s="35"/>
    </row>
    <row r="44" spans="1:15" s="26" customFormat="1" ht="42" customHeight="1">
      <c r="A44" s="18" t="s">
        <v>349</v>
      </c>
      <c r="B44" s="18" t="s">
        <v>140</v>
      </c>
      <c r="C44" s="18" t="s">
        <v>350</v>
      </c>
      <c r="D44" s="18" t="s">
        <v>351</v>
      </c>
      <c r="E44" s="85" t="s">
        <v>352</v>
      </c>
      <c r="F44" s="85" t="s">
        <v>353</v>
      </c>
      <c r="G44" s="19" t="s">
        <v>65</v>
      </c>
      <c r="H44" s="20">
        <v>5000</v>
      </c>
      <c r="I44" s="21">
        <v>5000</v>
      </c>
      <c r="J44" s="94" t="s">
        <v>369</v>
      </c>
      <c r="K44" s="23" t="s">
        <v>44</v>
      </c>
      <c r="L44" s="23" t="s">
        <v>45</v>
      </c>
      <c r="M44" s="24" t="s">
        <v>279</v>
      </c>
      <c r="N44" s="106" t="s">
        <v>359</v>
      </c>
      <c r="O44" s="61"/>
    </row>
    <row r="45" spans="1:15" s="26" customFormat="1" ht="42" customHeight="1">
      <c r="A45" s="18" t="s">
        <v>348</v>
      </c>
      <c r="B45" s="18" t="s">
        <v>140</v>
      </c>
      <c r="C45" s="18" t="s">
        <v>350</v>
      </c>
      <c r="D45" s="18" t="s">
        <v>351</v>
      </c>
      <c r="E45" s="95"/>
      <c r="F45" s="95"/>
      <c r="G45" s="19" t="s">
        <v>47</v>
      </c>
      <c r="H45" s="20">
        <v>5000</v>
      </c>
      <c r="I45" s="21">
        <v>5000</v>
      </c>
      <c r="J45" s="95"/>
      <c r="K45" s="23" t="s">
        <v>44</v>
      </c>
      <c r="L45" s="23" t="s">
        <v>45</v>
      </c>
      <c r="M45" s="24" t="s">
        <v>279</v>
      </c>
      <c r="N45" s="104"/>
      <c r="O45" s="61"/>
    </row>
    <row r="46" spans="1:15" s="26" customFormat="1" ht="42" customHeight="1">
      <c r="A46" s="18" t="s">
        <v>348</v>
      </c>
      <c r="B46" s="18" t="s">
        <v>140</v>
      </c>
      <c r="C46" s="18" t="s">
        <v>350</v>
      </c>
      <c r="D46" s="18" t="s">
        <v>351</v>
      </c>
      <c r="E46" s="95"/>
      <c r="F46" s="95"/>
      <c r="G46" s="19" t="s">
        <v>69</v>
      </c>
      <c r="H46" s="20">
        <v>5000</v>
      </c>
      <c r="I46" s="21">
        <v>5000</v>
      </c>
      <c r="J46" s="95"/>
      <c r="K46" s="23" t="s">
        <v>44</v>
      </c>
      <c r="L46" s="23" t="s">
        <v>45</v>
      </c>
      <c r="M46" s="24" t="s">
        <v>279</v>
      </c>
      <c r="N46" s="104"/>
      <c r="O46" s="61"/>
    </row>
    <row r="47" spans="1:15" s="26" customFormat="1" ht="42" customHeight="1">
      <c r="A47" s="18" t="s">
        <v>363</v>
      </c>
      <c r="B47" s="18" t="s">
        <v>140</v>
      </c>
      <c r="C47" s="18" t="s">
        <v>350</v>
      </c>
      <c r="D47" s="18" t="s">
        <v>351</v>
      </c>
      <c r="E47" s="96"/>
      <c r="F47" s="96"/>
      <c r="G47" s="19" t="s">
        <v>71</v>
      </c>
      <c r="H47" s="20">
        <v>5000</v>
      </c>
      <c r="I47" s="21">
        <v>5000</v>
      </c>
      <c r="J47" s="96"/>
      <c r="K47" s="23" t="s">
        <v>367</v>
      </c>
      <c r="L47" s="23" t="s">
        <v>381</v>
      </c>
      <c r="M47" s="24" t="s">
        <v>409</v>
      </c>
      <c r="N47" s="105"/>
      <c r="O47" s="61"/>
    </row>
    <row r="48" spans="1:15" s="34" customFormat="1" ht="42" customHeight="1">
      <c r="A48" s="27" t="s">
        <v>364</v>
      </c>
      <c r="B48" s="27" t="s">
        <v>140</v>
      </c>
      <c r="C48" s="27" t="s">
        <v>360</v>
      </c>
      <c r="D48" s="27" t="s">
        <v>362</v>
      </c>
      <c r="E48" s="27" t="s">
        <v>365</v>
      </c>
      <c r="F48" s="27" t="s">
        <v>366</v>
      </c>
      <c r="G48" s="28" t="s">
        <v>67</v>
      </c>
      <c r="H48" s="29">
        <v>20000</v>
      </c>
      <c r="I48" s="30">
        <v>20000</v>
      </c>
      <c r="J48" s="31" t="s">
        <v>374</v>
      </c>
      <c r="K48" s="32" t="s">
        <v>380</v>
      </c>
      <c r="L48" s="32" t="s">
        <v>382</v>
      </c>
      <c r="M48" s="33" t="s">
        <v>383</v>
      </c>
      <c r="N48" s="63" t="s">
        <v>370</v>
      </c>
      <c r="O48" s="35"/>
    </row>
    <row r="49" spans="1:15" s="26" customFormat="1" ht="42" customHeight="1">
      <c r="A49" s="18" t="s">
        <v>394</v>
      </c>
      <c r="B49" s="18" t="s">
        <v>140</v>
      </c>
      <c r="C49" s="18" t="s">
        <v>376</v>
      </c>
      <c r="D49" s="18" t="s">
        <v>377</v>
      </c>
      <c r="E49" s="18" t="s">
        <v>378</v>
      </c>
      <c r="F49" s="18" t="s">
        <v>407</v>
      </c>
      <c r="G49" s="19" t="s">
        <v>66</v>
      </c>
      <c r="H49" s="20">
        <v>20000</v>
      </c>
      <c r="I49" s="21">
        <v>20000</v>
      </c>
      <c r="J49" s="22" t="s">
        <v>393</v>
      </c>
      <c r="K49" s="23" t="s">
        <v>398</v>
      </c>
      <c r="L49" s="23" t="s">
        <v>399</v>
      </c>
      <c r="M49" s="24" t="s">
        <v>400</v>
      </c>
      <c r="N49" s="74" t="s">
        <v>392</v>
      </c>
      <c r="O49" s="62" t="s">
        <v>482</v>
      </c>
    </row>
    <row r="50" spans="1:15" s="34" customFormat="1" ht="42" customHeight="1">
      <c r="A50" s="27" t="s">
        <v>401</v>
      </c>
      <c r="B50" s="27" t="s">
        <v>140</v>
      </c>
      <c r="C50" s="27" t="s">
        <v>395</v>
      </c>
      <c r="D50" s="27" t="s">
        <v>396</v>
      </c>
      <c r="E50" s="27" t="s">
        <v>397</v>
      </c>
      <c r="F50" s="27" t="s">
        <v>323</v>
      </c>
      <c r="G50" s="28" t="s">
        <v>70</v>
      </c>
      <c r="H50" s="29">
        <v>20000</v>
      </c>
      <c r="I50" s="30">
        <v>20000</v>
      </c>
      <c r="J50" s="31" t="s">
        <v>437</v>
      </c>
      <c r="K50" s="32" t="s">
        <v>408</v>
      </c>
      <c r="L50" s="32" t="s">
        <v>399</v>
      </c>
      <c r="M50" s="33" t="s">
        <v>145</v>
      </c>
      <c r="N50" s="63" t="s">
        <v>414</v>
      </c>
      <c r="O50" s="35"/>
    </row>
    <row r="51" spans="1:15" s="26" customFormat="1" ht="42" customHeight="1">
      <c r="A51" s="18" t="s">
        <v>403</v>
      </c>
      <c r="B51" s="18" t="s">
        <v>40</v>
      </c>
      <c r="C51" s="18" t="s">
        <v>404</v>
      </c>
      <c r="D51" s="18" t="s">
        <v>410</v>
      </c>
      <c r="E51" s="85" t="s">
        <v>411</v>
      </c>
      <c r="F51" s="85" t="s">
        <v>412</v>
      </c>
      <c r="G51" s="19" t="s">
        <v>47</v>
      </c>
      <c r="H51" s="20">
        <v>5000</v>
      </c>
      <c r="I51" s="21">
        <v>5000</v>
      </c>
      <c r="J51" s="94" t="s">
        <v>415</v>
      </c>
      <c r="K51" s="23" t="s">
        <v>44</v>
      </c>
      <c r="L51" s="23" t="s">
        <v>45</v>
      </c>
      <c r="M51" s="24" t="s">
        <v>279</v>
      </c>
      <c r="N51" s="106" t="s">
        <v>413</v>
      </c>
      <c r="O51" s="61"/>
    </row>
    <row r="52" spans="1:15" s="26" customFormat="1" ht="42" customHeight="1">
      <c r="A52" s="18" t="s">
        <v>402</v>
      </c>
      <c r="B52" s="18" t="s">
        <v>40</v>
      </c>
      <c r="C52" s="18" t="s">
        <v>404</v>
      </c>
      <c r="D52" s="18" t="s">
        <v>406</v>
      </c>
      <c r="E52" s="95"/>
      <c r="F52" s="95"/>
      <c r="G52" s="19" t="s">
        <v>56</v>
      </c>
      <c r="H52" s="20">
        <v>5000</v>
      </c>
      <c r="I52" s="21">
        <v>5000</v>
      </c>
      <c r="J52" s="95"/>
      <c r="K52" s="23" t="s">
        <v>44</v>
      </c>
      <c r="L52" s="23" t="s">
        <v>45</v>
      </c>
      <c r="M52" s="24" t="s">
        <v>279</v>
      </c>
      <c r="N52" s="104"/>
      <c r="O52" s="61"/>
    </row>
    <row r="53" spans="1:15" s="26" customFormat="1" ht="42" customHeight="1">
      <c r="A53" s="18" t="s">
        <v>402</v>
      </c>
      <c r="B53" s="18" t="s">
        <v>40</v>
      </c>
      <c r="C53" s="18" t="s">
        <v>404</v>
      </c>
      <c r="D53" s="18" t="s">
        <v>406</v>
      </c>
      <c r="E53" s="95"/>
      <c r="F53" s="95"/>
      <c r="G53" s="19" t="s">
        <v>64</v>
      </c>
      <c r="H53" s="20">
        <v>5000</v>
      </c>
      <c r="I53" s="21">
        <v>5000</v>
      </c>
      <c r="J53" s="95"/>
      <c r="K53" s="23" t="s">
        <v>44</v>
      </c>
      <c r="L53" s="23" t="s">
        <v>45</v>
      </c>
      <c r="M53" s="24" t="s">
        <v>279</v>
      </c>
      <c r="N53" s="104"/>
      <c r="O53" s="61"/>
    </row>
    <row r="54" spans="1:15" s="26" customFormat="1" ht="42" customHeight="1">
      <c r="A54" s="18" t="s">
        <v>430</v>
      </c>
      <c r="B54" s="18" t="s">
        <v>40</v>
      </c>
      <c r="C54" s="18" t="s">
        <v>404</v>
      </c>
      <c r="D54" s="18" t="s">
        <v>406</v>
      </c>
      <c r="E54" s="96"/>
      <c r="F54" s="96"/>
      <c r="G54" s="19" t="s">
        <v>48</v>
      </c>
      <c r="H54" s="20">
        <v>5000</v>
      </c>
      <c r="I54" s="21">
        <v>5000</v>
      </c>
      <c r="J54" s="96"/>
      <c r="K54" s="23" t="s">
        <v>435</v>
      </c>
      <c r="L54" s="23" t="s">
        <v>436</v>
      </c>
      <c r="M54" s="24" t="s">
        <v>448</v>
      </c>
      <c r="N54" s="105"/>
      <c r="O54" s="61"/>
    </row>
    <row r="55" spans="1:15" s="34" customFormat="1" ht="42" customHeight="1">
      <c r="A55" s="27" t="s">
        <v>431</v>
      </c>
      <c r="B55" s="27" t="s">
        <v>140</v>
      </c>
      <c r="C55" s="27" t="s">
        <v>432</v>
      </c>
      <c r="D55" s="27" t="s">
        <v>433</v>
      </c>
      <c r="E55" s="27" t="s">
        <v>434</v>
      </c>
      <c r="F55" s="27" t="s">
        <v>453</v>
      </c>
      <c r="G55" s="28" t="s">
        <v>68</v>
      </c>
      <c r="H55" s="29">
        <v>20000</v>
      </c>
      <c r="I55" s="30">
        <v>20000</v>
      </c>
      <c r="J55" s="31" t="s">
        <v>483</v>
      </c>
      <c r="K55" s="32" t="s">
        <v>446</v>
      </c>
      <c r="L55" s="32" t="s">
        <v>447</v>
      </c>
      <c r="M55" s="33" t="s">
        <v>144</v>
      </c>
      <c r="N55" s="63" t="s">
        <v>466</v>
      </c>
      <c r="O55" s="35"/>
    </row>
    <row r="56" spans="1:15" s="26" customFormat="1" ht="42" customHeight="1">
      <c r="A56" s="18" t="s">
        <v>440</v>
      </c>
      <c r="B56" s="18" t="s">
        <v>140</v>
      </c>
      <c r="C56" s="18" t="s">
        <v>442</v>
      </c>
      <c r="D56" s="18" t="s">
        <v>445</v>
      </c>
      <c r="E56" s="85" t="s">
        <v>444</v>
      </c>
      <c r="F56" s="85" t="s">
        <v>491</v>
      </c>
      <c r="G56" s="19" t="s">
        <v>65</v>
      </c>
      <c r="H56" s="20">
        <v>5000</v>
      </c>
      <c r="I56" s="21">
        <v>5000</v>
      </c>
      <c r="J56" s="94" t="s">
        <v>546</v>
      </c>
      <c r="K56" s="88" t="s">
        <v>455</v>
      </c>
      <c r="L56" s="88" t="s">
        <v>456</v>
      </c>
      <c r="M56" s="91" t="s">
        <v>279</v>
      </c>
      <c r="N56" s="106" t="s">
        <v>478</v>
      </c>
      <c r="O56" s="61"/>
    </row>
    <row r="57" spans="1:15" s="26" customFormat="1" ht="42" customHeight="1">
      <c r="A57" s="18" t="s">
        <v>439</v>
      </c>
      <c r="B57" s="18" t="s">
        <v>140</v>
      </c>
      <c r="C57" s="18" t="s">
        <v>441</v>
      </c>
      <c r="D57" s="18" t="s">
        <v>443</v>
      </c>
      <c r="E57" s="86"/>
      <c r="F57" s="86"/>
      <c r="G57" s="19" t="s">
        <v>47</v>
      </c>
      <c r="H57" s="20">
        <v>5000</v>
      </c>
      <c r="I57" s="21">
        <v>5000</v>
      </c>
      <c r="J57" s="95"/>
      <c r="K57" s="89"/>
      <c r="L57" s="89"/>
      <c r="M57" s="92"/>
      <c r="N57" s="104"/>
      <c r="O57" s="61"/>
    </row>
    <row r="58" spans="1:15" s="26" customFormat="1" ht="42" customHeight="1">
      <c r="A58" s="18" t="s">
        <v>439</v>
      </c>
      <c r="B58" s="18" t="s">
        <v>140</v>
      </c>
      <c r="C58" s="18" t="s">
        <v>441</v>
      </c>
      <c r="D58" s="18" t="s">
        <v>443</v>
      </c>
      <c r="E58" s="86"/>
      <c r="F58" s="86"/>
      <c r="G58" s="19" t="s">
        <v>69</v>
      </c>
      <c r="H58" s="20">
        <v>5000</v>
      </c>
      <c r="I58" s="21">
        <v>5000</v>
      </c>
      <c r="J58" s="95"/>
      <c r="K58" s="89"/>
      <c r="L58" s="89"/>
      <c r="M58" s="92"/>
      <c r="N58" s="104"/>
      <c r="O58" s="61"/>
    </row>
    <row r="59" spans="1:15" s="26" customFormat="1" ht="42" customHeight="1">
      <c r="A59" s="18" t="s">
        <v>449</v>
      </c>
      <c r="B59" s="18" t="s">
        <v>140</v>
      </c>
      <c r="C59" s="18" t="s">
        <v>441</v>
      </c>
      <c r="D59" s="18" t="s">
        <v>443</v>
      </c>
      <c r="E59" s="87"/>
      <c r="F59" s="87"/>
      <c r="G59" s="19" t="s">
        <v>71</v>
      </c>
      <c r="H59" s="20">
        <v>5000</v>
      </c>
      <c r="I59" s="21">
        <v>5000</v>
      </c>
      <c r="J59" s="96"/>
      <c r="K59" s="90"/>
      <c r="L59" s="90"/>
      <c r="M59" s="93"/>
      <c r="N59" s="105"/>
      <c r="O59" s="61"/>
    </row>
    <row r="60" spans="1:15" s="34" customFormat="1" ht="42" customHeight="1">
      <c r="A60" s="27" t="s">
        <v>450</v>
      </c>
      <c r="B60" s="27" t="s">
        <v>140</v>
      </c>
      <c r="C60" s="27" t="s">
        <v>451</v>
      </c>
      <c r="D60" s="27" t="s">
        <v>457</v>
      </c>
      <c r="E60" s="27" t="s">
        <v>452</v>
      </c>
      <c r="F60" s="27" t="s">
        <v>454</v>
      </c>
      <c r="G60" s="28" t="s">
        <v>56</v>
      </c>
      <c r="H60" s="29">
        <v>10000</v>
      </c>
      <c r="I60" s="30">
        <v>10000</v>
      </c>
      <c r="J60" s="31" t="s">
        <v>484</v>
      </c>
      <c r="K60" s="32" t="s">
        <v>463</v>
      </c>
      <c r="L60" s="32" t="s">
        <v>464</v>
      </c>
      <c r="M60" s="33" t="s">
        <v>465</v>
      </c>
      <c r="N60" s="63" t="s">
        <v>479</v>
      </c>
      <c r="O60" s="35"/>
    </row>
    <row r="61" spans="1:15" s="26" customFormat="1" ht="42" customHeight="1">
      <c r="A61" s="18" t="s">
        <v>458</v>
      </c>
      <c r="B61" s="18" t="s">
        <v>140</v>
      </c>
      <c r="C61" s="18" t="s">
        <v>459</v>
      </c>
      <c r="D61" s="18" t="s">
        <v>460</v>
      </c>
      <c r="E61" s="18" t="s">
        <v>461</v>
      </c>
      <c r="F61" s="18" t="s">
        <v>462</v>
      </c>
      <c r="G61" s="19" t="s">
        <v>69</v>
      </c>
      <c r="H61" s="20">
        <v>20000</v>
      </c>
      <c r="I61" s="21">
        <v>20000</v>
      </c>
      <c r="J61" s="22" t="s">
        <v>547</v>
      </c>
      <c r="K61" s="23" t="s">
        <v>475</v>
      </c>
      <c r="L61" s="23" t="s">
        <v>476</v>
      </c>
      <c r="M61" s="24" t="s">
        <v>477</v>
      </c>
      <c r="N61" s="74" t="s">
        <v>480</v>
      </c>
      <c r="O61" s="61"/>
    </row>
    <row r="62" spans="1:15" s="34" customFormat="1" ht="42" customHeight="1">
      <c r="A62" s="27" t="s">
        <v>468</v>
      </c>
      <c r="B62" s="27" t="s">
        <v>140</v>
      </c>
      <c r="C62" s="27" t="s">
        <v>473</v>
      </c>
      <c r="D62" s="27" t="s">
        <v>471</v>
      </c>
      <c r="E62" s="97" t="s">
        <v>472</v>
      </c>
      <c r="F62" s="97" t="s">
        <v>474</v>
      </c>
      <c r="G62" s="28" t="s">
        <v>65</v>
      </c>
      <c r="H62" s="29">
        <v>5000</v>
      </c>
      <c r="I62" s="30">
        <v>5000</v>
      </c>
      <c r="J62" s="124" t="s">
        <v>548</v>
      </c>
      <c r="K62" s="125" t="s">
        <v>492</v>
      </c>
      <c r="L62" s="125" t="s">
        <v>493</v>
      </c>
      <c r="M62" s="126" t="s">
        <v>494</v>
      </c>
      <c r="N62" s="100" t="s">
        <v>481</v>
      </c>
      <c r="O62" s="109"/>
    </row>
    <row r="63" spans="1:15" s="34" customFormat="1" ht="42" customHeight="1">
      <c r="A63" s="27" t="s">
        <v>467</v>
      </c>
      <c r="B63" s="27" t="s">
        <v>140</v>
      </c>
      <c r="C63" s="27" t="s">
        <v>469</v>
      </c>
      <c r="D63" s="27" t="s">
        <v>470</v>
      </c>
      <c r="E63" s="131"/>
      <c r="F63" s="131"/>
      <c r="G63" s="28" t="s">
        <v>69</v>
      </c>
      <c r="H63" s="29">
        <v>5000</v>
      </c>
      <c r="I63" s="30">
        <v>5000</v>
      </c>
      <c r="J63" s="95"/>
      <c r="K63" s="110"/>
      <c r="L63" s="110"/>
      <c r="M63" s="127"/>
      <c r="N63" s="107"/>
      <c r="O63" s="110"/>
    </row>
    <row r="64" spans="1:15" s="34" customFormat="1" ht="42" customHeight="1">
      <c r="A64" s="27" t="s">
        <v>467</v>
      </c>
      <c r="B64" s="27" t="s">
        <v>140</v>
      </c>
      <c r="C64" s="27" t="s">
        <v>469</v>
      </c>
      <c r="D64" s="27" t="s">
        <v>470</v>
      </c>
      <c r="E64" s="131"/>
      <c r="F64" s="131"/>
      <c r="G64" s="28" t="s">
        <v>64</v>
      </c>
      <c r="H64" s="29">
        <v>5000</v>
      </c>
      <c r="I64" s="30">
        <v>5000</v>
      </c>
      <c r="J64" s="95"/>
      <c r="K64" s="110"/>
      <c r="L64" s="110"/>
      <c r="M64" s="127"/>
      <c r="N64" s="107"/>
      <c r="O64" s="110"/>
    </row>
    <row r="65" spans="1:15" s="34" customFormat="1" ht="42" customHeight="1">
      <c r="A65" s="27" t="s">
        <v>486</v>
      </c>
      <c r="B65" s="27" t="s">
        <v>140</v>
      </c>
      <c r="C65" s="27" t="s">
        <v>469</v>
      </c>
      <c r="D65" s="27" t="s">
        <v>470</v>
      </c>
      <c r="E65" s="132"/>
      <c r="F65" s="132"/>
      <c r="G65" s="28" t="s">
        <v>67</v>
      </c>
      <c r="H65" s="29">
        <v>5000</v>
      </c>
      <c r="I65" s="30">
        <v>5000</v>
      </c>
      <c r="J65" s="96"/>
      <c r="K65" s="111"/>
      <c r="L65" s="111"/>
      <c r="M65" s="128"/>
      <c r="N65" s="108"/>
      <c r="O65" s="111"/>
    </row>
    <row r="66" spans="1:15" s="26" customFormat="1" ht="42" customHeight="1">
      <c r="A66" s="18" t="s">
        <v>496</v>
      </c>
      <c r="B66" s="18" t="s">
        <v>140</v>
      </c>
      <c r="C66" s="18" t="s">
        <v>495</v>
      </c>
      <c r="D66" s="18" t="s">
        <v>489</v>
      </c>
      <c r="E66" s="85" t="s">
        <v>490</v>
      </c>
      <c r="F66" s="85" t="s">
        <v>593</v>
      </c>
      <c r="G66" s="19" t="s">
        <v>65</v>
      </c>
      <c r="H66" s="20">
        <v>10000</v>
      </c>
      <c r="I66" s="21">
        <v>10000</v>
      </c>
      <c r="J66" s="94"/>
      <c r="K66" s="88" t="s">
        <v>554</v>
      </c>
      <c r="L66" s="88" t="s">
        <v>555</v>
      </c>
      <c r="M66" s="91" t="s">
        <v>556</v>
      </c>
      <c r="N66" s="106" t="s">
        <v>599</v>
      </c>
      <c r="O66" s="61"/>
    </row>
    <row r="67" spans="1:15" s="26" customFormat="1" ht="42" customHeight="1">
      <c r="A67" s="18" t="s">
        <v>496</v>
      </c>
      <c r="B67" s="18" t="s">
        <v>140</v>
      </c>
      <c r="C67" s="18" t="s">
        <v>487</v>
      </c>
      <c r="D67" s="18" t="s">
        <v>488</v>
      </c>
      <c r="E67" s="86"/>
      <c r="F67" s="86"/>
      <c r="G67" s="19" t="s">
        <v>69</v>
      </c>
      <c r="H67" s="20">
        <v>5000</v>
      </c>
      <c r="I67" s="21">
        <v>5000</v>
      </c>
      <c r="J67" s="95"/>
      <c r="K67" s="89"/>
      <c r="L67" s="89"/>
      <c r="M67" s="92"/>
      <c r="N67" s="112"/>
      <c r="O67" s="61"/>
    </row>
    <row r="68" spans="1:15" s="26" customFormat="1" ht="42" customHeight="1">
      <c r="A68" s="18" t="s">
        <v>496</v>
      </c>
      <c r="B68" s="18" t="s">
        <v>140</v>
      </c>
      <c r="C68" s="18" t="s">
        <v>487</v>
      </c>
      <c r="D68" s="18" t="s">
        <v>488</v>
      </c>
      <c r="E68" s="87"/>
      <c r="F68" s="87"/>
      <c r="G68" s="19" t="s">
        <v>56</v>
      </c>
      <c r="H68" s="20">
        <v>5000</v>
      </c>
      <c r="I68" s="21">
        <v>5000</v>
      </c>
      <c r="J68" s="96"/>
      <c r="K68" s="90"/>
      <c r="L68" s="90"/>
      <c r="M68" s="93"/>
      <c r="N68" s="113"/>
      <c r="O68" s="61"/>
    </row>
    <row r="69" spans="1:15" s="34" customFormat="1" ht="42" customHeight="1">
      <c r="A69" s="27" t="s">
        <v>549</v>
      </c>
      <c r="B69" s="27" t="s">
        <v>140</v>
      </c>
      <c r="C69" s="27" t="s">
        <v>550</v>
      </c>
      <c r="D69" s="27" t="s">
        <v>551</v>
      </c>
      <c r="E69" s="27" t="s">
        <v>552</v>
      </c>
      <c r="F69" s="27" t="s">
        <v>553</v>
      </c>
      <c r="G69" s="28" t="s">
        <v>69</v>
      </c>
      <c r="H69" s="29">
        <v>20000</v>
      </c>
      <c r="I69" s="30">
        <v>20000</v>
      </c>
      <c r="J69" s="31"/>
      <c r="K69" s="32" t="s">
        <v>563</v>
      </c>
      <c r="L69" s="32" t="s">
        <v>564</v>
      </c>
      <c r="M69" s="33" t="s">
        <v>565</v>
      </c>
      <c r="N69" s="63" t="s">
        <v>576</v>
      </c>
      <c r="O69" s="35"/>
    </row>
    <row r="70" spans="1:15" s="26" customFormat="1" ht="42" customHeight="1">
      <c r="A70" s="18" t="s">
        <v>558</v>
      </c>
      <c r="B70" s="18" t="s">
        <v>140</v>
      </c>
      <c r="C70" s="18" t="s">
        <v>559</v>
      </c>
      <c r="D70" s="18" t="s">
        <v>560</v>
      </c>
      <c r="E70" s="18" t="s">
        <v>561</v>
      </c>
      <c r="F70" s="18" t="s">
        <v>562</v>
      </c>
      <c r="G70" s="19" t="s">
        <v>68</v>
      </c>
      <c r="H70" s="20">
        <v>20000</v>
      </c>
      <c r="I70" s="21">
        <v>20000</v>
      </c>
      <c r="J70" s="22"/>
      <c r="K70" s="23" t="s">
        <v>572</v>
      </c>
      <c r="L70" s="23" t="s">
        <v>573</v>
      </c>
      <c r="M70" s="24" t="s">
        <v>574</v>
      </c>
      <c r="N70" s="74" t="s">
        <v>577</v>
      </c>
      <c r="O70" s="61"/>
    </row>
    <row r="71" spans="1:15" s="34" customFormat="1" ht="42" customHeight="1">
      <c r="A71" s="27" t="s">
        <v>567</v>
      </c>
      <c r="B71" s="27" t="s">
        <v>140</v>
      </c>
      <c r="C71" s="27" t="s">
        <v>568</v>
      </c>
      <c r="D71" s="27" t="s">
        <v>569</v>
      </c>
      <c r="E71" s="27" t="s">
        <v>570</v>
      </c>
      <c r="F71" s="27" t="s">
        <v>571</v>
      </c>
      <c r="G71" s="28" t="s">
        <v>68</v>
      </c>
      <c r="H71" s="29">
        <v>20000</v>
      </c>
      <c r="I71" s="30">
        <v>20000</v>
      </c>
      <c r="J71" s="31"/>
      <c r="K71" s="32" t="s">
        <v>584</v>
      </c>
      <c r="L71" s="32" t="s">
        <v>585</v>
      </c>
      <c r="M71" s="33" t="s">
        <v>586</v>
      </c>
      <c r="N71" s="63" t="s">
        <v>578</v>
      </c>
      <c r="O71" s="35"/>
    </row>
    <row r="72" spans="1:15" s="26" customFormat="1" ht="42" customHeight="1">
      <c r="A72" s="18" t="s">
        <v>579</v>
      </c>
      <c r="B72" s="18" t="s">
        <v>140</v>
      </c>
      <c r="C72" s="18" t="s">
        <v>580</v>
      </c>
      <c r="D72" s="18" t="s">
        <v>581</v>
      </c>
      <c r="E72" s="18" t="s">
        <v>582</v>
      </c>
      <c r="F72" s="18" t="s">
        <v>583</v>
      </c>
      <c r="G72" s="19" t="s">
        <v>68</v>
      </c>
      <c r="H72" s="20">
        <v>20000</v>
      </c>
      <c r="I72" s="21">
        <v>20000</v>
      </c>
      <c r="J72" s="22"/>
      <c r="K72" s="23" t="s">
        <v>595</v>
      </c>
      <c r="L72" s="23" t="s">
        <v>596</v>
      </c>
      <c r="M72" s="24" t="s">
        <v>597</v>
      </c>
      <c r="N72" s="74"/>
      <c r="O72" s="61"/>
    </row>
    <row r="73" spans="1:15" s="34" customFormat="1" ht="42" customHeight="1">
      <c r="A73" s="27" t="s">
        <v>589</v>
      </c>
      <c r="B73" s="27" t="s">
        <v>140</v>
      </c>
      <c r="C73" s="97" t="s">
        <v>229</v>
      </c>
      <c r="D73" s="97" t="s">
        <v>591</v>
      </c>
      <c r="E73" s="97" t="s">
        <v>592</v>
      </c>
      <c r="F73" s="97" t="s">
        <v>594</v>
      </c>
      <c r="G73" s="28" t="s">
        <v>64</v>
      </c>
      <c r="H73" s="29">
        <v>10000</v>
      </c>
      <c r="I73" s="30">
        <v>10000</v>
      </c>
      <c r="J73" s="31"/>
      <c r="K73" s="125" t="s">
        <v>44</v>
      </c>
      <c r="L73" s="125" t="s">
        <v>45</v>
      </c>
      <c r="M73" s="126" t="s">
        <v>144</v>
      </c>
      <c r="N73" s="100"/>
      <c r="O73" s="35"/>
    </row>
    <row r="74" spans="1:15" s="34" customFormat="1" ht="42" customHeight="1">
      <c r="A74" s="27" t="s">
        <v>588</v>
      </c>
      <c r="B74" s="27" t="s">
        <v>140</v>
      </c>
      <c r="C74" s="131"/>
      <c r="D74" s="131"/>
      <c r="E74" s="131"/>
      <c r="F74" s="131"/>
      <c r="G74" s="28" t="s">
        <v>47</v>
      </c>
      <c r="H74" s="29">
        <v>5000</v>
      </c>
      <c r="I74" s="30">
        <v>5000</v>
      </c>
      <c r="J74" s="31"/>
      <c r="K74" s="110"/>
      <c r="L74" s="110"/>
      <c r="M74" s="127"/>
      <c r="N74" s="129"/>
      <c r="O74" s="35"/>
    </row>
    <row r="75" spans="1:15" s="34" customFormat="1" ht="42" customHeight="1">
      <c r="A75" s="27" t="s">
        <v>588</v>
      </c>
      <c r="B75" s="27" t="s">
        <v>140</v>
      </c>
      <c r="C75" s="132"/>
      <c r="D75" s="132"/>
      <c r="E75" s="132"/>
      <c r="F75" s="132"/>
      <c r="G75" s="28" t="s">
        <v>48</v>
      </c>
      <c r="H75" s="29">
        <v>5000</v>
      </c>
      <c r="I75" s="30">
        <v>5000</v>
      </c>
      <c r="J75" s="31"/>
      <c r="K75" s="111"/>
      <c r="L75" s="111"/>
      <c r="M75" s="128"/>
      <c r="N75" s="130"/>
      <c r="O75" s="35"/>
    </row>
    <row r="76" spans="1:15" s="73" customFormat="1" ht="42" customHeight="1">
      <c r="A76" s="64"/>
      <c r="B76" s="64"/>
      <c r="C76" s="64"/>
      <c r="D76" s="64"/>
      <c r="E76" s="64"/>
      <c r="F76" s="64"/>
      <c r="G76" s="65"/>
      <c r="H76" s="66"/>
      <c r="I76" s="67"/>
      <c r="J76" s="68"/>
      <c r="K76" s="69"/>
      <c r="L76" s="69"/>
      <c r="M76" s="70"/>
      <c r="N76" s="78"/>
      <c r="O76" s="72"/>
    </row>
    <row r="77" spans="1:15" s="73" customFormat="1" ht="42" customHeight="1">
      <c r="A77" s="64"/>
      <c r="B77" s="64"/>
      <c r="C77" s="64"/>
      <c r="D77" s="64"/>
      <c r="E77" s="64"/>
      <c r="F77" s="64"/>
      <c r="G77" s="65"/>
      <c r="H77" s="66"/>
      <c r="I77" s="67"/>
      <c r="J77" s="68"/>
      <c r="K77" s="69"/>
      <c r="L77" s="69"/>
      <c r="M77" s="70"/>
      <c r="N77" s="78"/>
      <c r="O77" s="72"/>
    </row>
    <row r="78" spans="1:15" s="73" customFormat="1" ht="42" customHeight="1">
      <c r="A78" s="64"/>
      <c r="B78" s="64"/>
      <c r="C78" s="64"/>
      <c r="D78" s="64"/>
      <c r="E78" s="64"/>
      <c r="F78" s="64"/>
      <c r="G78" s="65"/>
      <c r="H78" s="66"/>
      <c r="I78" s="67"/>
      <c r="J78" s="68"/>
      <c r="K78" s="69"/>
      <c r="L78" s="69"/>
      <c r="M78" s="70"/>
      <c r="N78" s="78"/>
      <c r="O78" s="72"/>
    </row>
    <row r="79" spans="1:15" s="73" customFormat="1" ht="42" customHeight="1">
      <c r="A79" s="64"/>
      <c r="B79" s="64"/>
      <c r="C79" s="64"/>
      <c r="D79" s="64"/>
      <c r="E79" s="64"/>
      <c r="F79" s="64"/>
      <c r="G79" s="65"/>
      <c r="H79" s="66"/>
      <c r="I79" s="67"/>
      <c r="J79" s="68"/>
      <c r="K79" s="69"/>
      <c r="L79" s="69"/>
      <c r="M79" s="70"/>
      <c r="N79" s="78"/>
      <c r="O79" s="72"/>
    </row>
    <row r="80" spans="1:15" s="73" customFormat="1" ht="42" customHeight="1">
      <c r="A80" s="64"/>
      <c r="B80" s="64"/>
      <c r="C80" s="64"/>
      <c r="D80" s="64"/>
      <c r="E80" s="64"/>
      <c r="F80" s="64"/>
      <c r="G80" s="65"/>
      <c r="H80" s="66"/>
      <c r="I80" s="67"/>
      <c r="J80" s="68"/>
      <c r="K80" s="69"/>
      <c r="L80" s="69"/>
      <c r="M80" s="70"/>
      <c r="N80" s="78"/>
      <c r="O80" s="72"/>
    </row>
    <row r="81" spans="1:15" s="73" customFormat="1" ht="42" customHeight="1">
      <c r="A81" s="64"/>
      <c r="B81" s="64"/>
      <c r="C81" s="64"/>
      <c r="D81" s="64"/>
      <c r="E81" s="64"/>
      <c r="F81" s="64"/>
      <c r="G81" s="65"/>
      <c r="H81" s="66"/>
      <c r="I81" s="67"/>
      <c r="J81" s="68"/>
      <c r="K81" s="69"/>
      <c r="L81" s="69"/>
      <c r="M81" s="70"/>
      <c r="N81" s="78"/>
      <c r="O81" s="72"/>
    </row>
    <row r="82" spans="1:15" s="73" customFormat="1" ht="42" customHeight="1">
      <c r="A82" s="64"/>
      <c r="B82" s="64"/>
      <c r="C82" s="64"/>
      <c r="D82" s="64"/>
      <c r="E82" s="64"/>
      <c r="F82" s="64"/>
      <c r="G82" s="65"/>
      <c r="H82" s="66"/>
      <c r="I82" s="67"/>
      <c r="J82" s="68"/>
      <c r="K82" s="69"/>
      <c r="L82" s="69"/>
      <c r="M82" s="70"/>
      <c r="N82" s="78"/>
      <c r="O82" s="72"/>
    </row>
    <row r="83" spans="1:15" s="73" customFormat="1" ht="42" customHeight="1">
      <c r="A83" s="64"/>
      <c r="B83" s="64"/>
      <c r="C83" s="64"/>
      <c r="D83" s="64"/>
      <c r="E83" s="64"/>
      <c r="F83" s="64"/>
      <c r="G83" s="65"/>
      <c r="H83" s="66"/>
      <c r="I83" s="67"/>
      <c r="J83" s="68"/>
      <c r="K83" s="69"/>
      <c r="L83" s="69"/>
      <c r="M83" s="70"/>
      <c r="N83" s="78"/>
      <c r="O83" s="72"/>
    </row>
    <row r="84" spans="1:15" s="73" customFormat="1" ht="42" customHeight="1">
      <c r="A84" s="64"/>
      <c r="B84" s="64"/>
      <c r="C84" s="64"/>
      <c r="D84" s="64"/>
      <c r="E84" s="64"/>
      <c r="F84" s="64"/>
      <c r="G84" s="65"/>
      <c r="H84" s="66"/>
      <c r="I84" s="67"/>
      <c r="J84" s="68"/>
      <c r="K84" s="69"/>
      <c r="L84" s="69"/>
      <c r="M84" s="70"/>
      <c r="N84" s="78"/>
      <c r="O84" s="72"/>
    </row>
    <row r="85" spans="1:15" s="73" customFormat="1" ht="42" customHeight="1">
      <c r="A85" s="64"/>
      <c r="B85" s="64"/>
      <c r="C85" s="64"/>
      <c r="D85" s="64"/>
      <c r="E85" s="64"/>
      <c r="F85" s="64"/>
      <c r="G85" s="65"/>
      <c r="H85" s="66"/>
      <c r="I85" s="67"/>
      <c r="J85" s="68"/>
      <c r="K85" s="69"/>
      <c r="L85" s="69"/>
      <c r="M85" s="70"/>
      <c r="N85" s="78"/>
      <c r="O85" s="72"/>
    </row>
    <row r="86" spans="1:15" s="73" customFormat="1" ht="42" customHeight="1">
      <c r="A86" s="64"/>
      <c r="B86" s="64"/>
      <c r="C86" s="64"/>
      <c r="D86" s="64"/>
      <c r="E86" s="64"/>
      <c r="F86" s="64"/>
      <c r="G86" s="65"/>
      <c r="H86" s="66"/>
      <c r="I86" s="67"/>
      <c r="J86" s="68"/>
      <c r="K86" s="69"/>
      <c r="L86" s="69"/>
      <c r="M86" s="70"/>
      <c r="N86" s="78"/>
      <c r="O86" s="72"/>
    </row>
    <row r="87" spans="1:15" s="73" customFormat="1" ht="42" customHeight="1">
      <c r="A87" s="64"/>
      <c r="B87" s="64"/>
      <c r="C87" s="64"/>
      <c r="D87" s="64"/>
      <c r="E87" s="64"/>
      <c r="F87" s="64"/>
      <c r="G87" s="65"/>
      <c r="H87" s="66"/>
      <c r="I87" s="67"/>
      <c r="J87" s="68"/>
      <c r="K87" s="69"/>
      <c r="L87" s="69"/>
      <c r="M87" s="70"/>
      <c r="N87" s="78"/>
      <c r="O87" s="72"/>
    </row>
    <row r="88" spans="1:15" s="73" customFormat="1" ht="42" customHeight="1">
      <c r="A88" s="64"/>
      <c r="B88" s="64"/>
      <c r="C88" s="64"/>
      <c r="D88" s="64"/>
      <c r="E88" s="64"/>
      <c r="F88" s="64"/>
      <c r="G88" s="65"/>
      <c r="H88" s="66"/>
      <c r="I88" s="67"/>
      <c r="J88" s="68"/>
      <c r="K88" s="69"/>
      <c r="L88" s="69"/>
      <c r="M88" s="70"/>
      <c r="N88" s="78"/>
      <c r="O88" s="72"/>
    </row>
    <row r="89" spans="1:15" s="73" customFormat="1" ht="42" customHeight="1">
      <c r="A89" s="64"/>
      <c r="B89" s="64"/>
      <c r="C89" s="64"/>
      <c r="D89" s="64"/>
      <c r="E89" s="64"/>
      <c r="F89" s="64"/>
      <c r="G89" s="65"/>
      <c r="H89" s="66"/>
      <c r="I89" s="67"/>
      <c r="J89" s="68"/>
      <c r="K89" s="69"/>
      <c r="L89" s="69"/>
      <c r="M89" s="70"/>
      <c r="N89" s="78"/>
      <c r="O89" s="72"/>
    </row>
    <row r="90" spans="1:15" s="73" customFormat="1" ht="42" customHeight="1">
      <c r="A90" s="64"/>
      <c r="B90" s="64"/>
      <c r="C90" s="64"/>
      <c r="D90" s="64"/>
      <c r="E90" s="64"/>
      <c r="F90" s="64"/>
      <c r="G90" s="65"/>
      <c r="H90" s="66"/>
      <c r="I90" s="67"/>
      <c r="J90" s="68"/>
      <c r="K90" s="69"/>
      <c r="L90" s="69"/>
      <c r="M90" s="70"/>
      <c r="N90" s="78"/>
      <c r="O90" s="72"/>
    </row>
    <row r="91" spans="1:15" s="73" customFormat="1" ht="42" customHeight="1">
      <c r="A91" s="64"/>
      <c r="B91" s="64"/>
      <c r="C91" s="64"/>
      <c r="D91" s="64"/>
      <c r="E91" s="64"/>
      <c r="F91" s="64"/>
      <c r="G91" s="65"/>
      <c r="H91" s="66"/>
      <c r="I91" s="67"/>
      <c r="J91" s="68"/>
      <c r="K91" s="69"/>
      <c r="L91" s="69"/>
      <c r="M91" s="70"/>
      <c r="N91" s="78"/>
      <c r="O91" s="72"/>
    </row>
    <row r="92" spans="1:15" s="73" customFormat="1" ht="42" customHeight="1">
      <c r="A92" s="64"/>
      <c r="B92" s="64"/>
      <c r="C92" s="64"/>
      <c r="D92" s="64"/>
      <c r="E92" s="64"/>
      <c r="F92" s="64"/>
      <c r="G92" s="65"/>
      <c r="H92" s="66"/>
      <c r="I92" s="67"/>
      <c r="J92" s="68"/>
      <c r="K92" s="69"/>
      <c r="L92" s="69"/>
      <c r="M92" s="70"/>
      <c r="N92" s="71"/>
      <c r="O92" s="72"/>
    </row>
    <row r="93" spans="1:15" ht="15.75" customHeight="1">
      <c r="A93" s="37"/>
      <c r="B93" s="37"/>
      <c r="C93" s="37"/>
      <c r="D93" s="37"/>
      <c r="E93" s="37"/>
      <c r="F93" s="37"/>
      <c r="J93" s="38"/>
      <c r="N93" s="40"/>
      <c r="O93" s="36"/>
    </row>
    <row r="94" spans="1:15" ht="15.75" customHeight="1">
      <c r="A94" s="37"/>
      <c r="B94" s="37"/>
      <c r="C94" s="37"/>
      <c r="D94" s="37"/>
      <c r="E94" s="37"/>
      <c r="F94" s="37"/>
      <c r="G94" s="11" t="s">
        <v>65</v>
      </c>
      <c r="I94" s="13">
        <v>0</v>
      </c>
      <c r="J94" s="38"/>
      <c r="N94" s="40"/>
      <c r="O94" s="36"/>
    </row>
    <row r="95" spans="1:15" ht="15.75" customHeight="1">
      <c r="A95" s="37"/>
      <c r="B95" s="37"/>
      <c r="C95" s="37"/>
      <c r="D95" s="37"/>
      <c r="E95" s="37"/>
      <c r="F95" s="37"/>
      <c r="G95" s="11" t="s">
        <v>47</v>
      </c>
      <c r="I95" s="13">
        <v>0</v>
      </c>
      <c r="J95" s="38"/>
      <c r="N95" s="40"/>
      <c r="O95" s="36"/>
    </row>
    <row r="96" spans="1:15" ht="15.75" customHeight="1">
      <c r="A96" s="37"/>
      <c r="B96" s="37"/>
      <c r="C96" s="37"/>
      <c r="D96" s="37"/>
      <c r="E96" s="37"/>
      <c r="F96" s="37"/>
      <c r="G96" s="11" t="s">
        <v>66</v>
      </c>
      <c r="I96" s="13">
        <v>0</v>
      </c>
      <c r="J96" s="38"/>
      <c r="N96" s="36"/>
      <c r="O96" s="36"/>
    </row>
    <row r="97" spans="1:15" ht="15.75" customHeight="1">
      <c r="A97" s="37"/>
      <c r="B97" s="37"/>
      <c r="C97" s="37"/>
      <c r="D97" s="37"/>
      <c r="E97" s="37"/>
      <c r="F97" s="37"/>
      <c r="G97" s="11" t="s">
        <v>67</v>
      </c>
      <c r="I97" s="13">
        <v>0</v>
      </c>
      <c r="J97" s="38"/>
      <c r="N97" s="36"/>
      <c r="O97" s="36"/>
    </row>
    <row r="98" spans="1:15" ht="14.25">
      <c r="A98" s="37"/>
      <c r="B98" s="37"/>
      <c r="C98" s="37"/>
      <c r="D98" s="37"/>
      <c r="E98" s="37"/>
      <c r="F98" s="37"/>
      <c r="G98" s="11" t="s">
        <v>68</v>
      </c>
      <c r="I98" s="13">
        <v>0</v>
      </c>
      <c r="J98" s="38"/>
      <c r="N98" s="36"/>
      <c r="O98" s="36"/>
    </row>
    <row r="99" spans="1:15" ht="14.25">
      <c r="A99" s="37"/>
      <c r="B99" s="37"/>
      <c r="C99" s="37"/>
      <c r="D99" s="37"/>
      <c r="E99" s="37"/>
      <c r="F99" s="37"/>
      <c r="G99" s="11" t="s">
        <v>56</v>
      </c>
      <c r="I99" s="13">
        <v>0</v>
      </c>
      <c r="J99" s="38"/>
      <c r="N99" s="36"/>
      <c r="O99" s="36"/>
    </row>
    <row r="100" spans="1:15" ht="14.25">
      <c r="A100" s="37"/>
      <c r="B100" s="37"/>
      <c r="C100" s="37"/>
      <c r="D100" s="37"/>
      <c r="E100" s="37"/>
      <c r="F100" s="37"/>
      <c r="G100" s="11" t="s">
        <v>48</v>
      </c>
      <c r="I100" s="13">
        <v>0</v>
      </c>
      <c r="J100" s="38"/>
      <c r="N100" s="36"/>
      <c r="O100" s="36"/>
    </row>
    <row r="101" spans="1:15" ht="14.25">
      <c r="A101" s="37"/>
      <c r="B101" s="37"/>
      <c r="C101" s="37"/>
      <c r="D101" s="37"/>
      <c r="E101" s="37"/>
      <c r="F101" s="37"/>
      <c r="G101" s="11" t="s">
        <v>69</v>
      </c>
      <c r="I101" s="13">
        <v>0</v>
      </c>
      <c r="J101" s="38"/>
      <c r="N101" s="36"/>
      <c r="O101" s="36"/>
    </row>
    <row r="102" spans="7:15" ht="14.25">
      <c r="G102" s="11" t="s">
        <v>70</v>
      </c>
      <c r="I102" s="13">
        <v>0</v>
      </c>
      <c r="J102" s="38"/>
      <c r="N102" s="40"/>
      <c r="O102" s="36"/>
    </row>
    <row r="103" spans="7:15" ht="14.25">
      <c r="G103" s="11" t="s">
        <v>71</v>
      </c>
      <c r="I103" s="13">
        <v>0</v>
      </c>
      <c r="J103" s="38"/>
      <c r="N103" s="40"/>
      <c r="O103" s="36"/>
    </row>
    <row r="104" spans="7:15" ht="14.25">
      <c r="G104" s="11" t="s">
        <v>64</v>
      </c>
      <c r="I104" s="13">
        <v>0</v>
      </c>
      <c r="J104" s="38"/>
      <c r="N104" s="36"/>
      <c r="O104" s="36"/>
    </row>
    <row r="105" spans="7:15" ht="14.25">
      <c r="G105" s="11" t="s">
        <v>72</v>
      </c>
      <c r="I105" s="13">
        <v>0</v>
      </c>
      <c r="J105" s="38"/>
      <c r="N105" s="36"/>
      <c r="O105" s="36"/>
    </row>
    <row r="106" spans="10:15" ht="14.25">
      <c r="J106" s="38"/>
      <c r="N106" s="40"/>
      <c r="O106" s="36"/>
    </row>
    <row r="107" spans="10:15" ht="14.25">
      <c r="J107" s="38"/>
      <c r="N107" s="36"/>
      <c r="O107" s="36"/>
    </row>
    <row r="108" spans="10:15" ht="14.25">
      <c r="J108" s="38"/>
      <c r="N108" s="36"/>
      <c r="O108" s="36"/>
    </row>
    <row r="109" spans="10:15" ht="14.25">
      <c r="J109" s="38"/>
      <c r="N109" s="36"/>
      <c r="O109" s="36"/>
    </row>
    <row r="110" spans="10:15" ht="14.25">
      <c r="J110" s="38"/>
      <c r="N110" s="36"/>
      <c r="O110" s="36"/>
    </row>
    <row r="111" spans="10:15" ht="14.25">
      <c r="J111" s="38"/>
      <c r="N111" s="36"/>
      <c r="O111" s="36"/>
    </row>
    <row r="112" spans="10:15" ht="14.25">
      <c r="J112" s="38"/>
      <c r="N112" s="36"/>
      <c r="O112" s="36"/>
    </row>
    <row r="113" spans="10:15" ht="14.25">
      <c r="J113" s="38"/>
      <c r="N113" s="36"/>
      <c r="O113" s="36"/>
    </row>
    <row r="114" spans="10:15" ht="14.25">
      <c r="J114" s="38"/>
      <c r="N114" s="36"/>
      <c r="O114" s="36"/>
    </row>
    <row r="115" spans="10:15" ht="14.25">
      <c r="J115" s="38"/>
      <c r="N115" s="36"/>
      <c r="O115" s="36"/>
    </row>
    <row r="116" spans="10:15" ht="14.25">
      <c r="J116" s="38"/>
      <c r="N116" s="36"/>
      <c r="O116" s="36"/>
    </row>
    <row r="117" spans="10:15" ht="14.25">
      <c r="J117" s="38"/>
      <c r="N117" s="36"/>
      <c r="O117" s="36"/>
    </row>
    <row r="118" spans="10:15" ht="14.25">
      <c r="J118" s="38"/>
      <c r="N118" s="36"/>
      <c r="O118" s="36"/>
    </row>
    <row r="119" spans="10:15" ht="14.25">
      <c r="J119" s="38"/>
      <c r="N119" s="36"/>
      <c r="O119" s="36"/>
    </row>
    <row r="120" spans="10:15" ht="14.25">
      <c r="J120" s="38"/>
      <c r="N120" s="36"/>
      <c r="O120" s="36"/>
    </row>
    <row r="121" spans="10:15" ht="14.25">
      <c r="J121" s="38"/>
      <c r="N121" s="36"/>
      <c r="O121" s="36"/>
    </row>
    <row r="122" spans="10:15" ht="14.25">
      <c r="J122" s="38"/>
      <c r="N122" s="36"/>
      <c r="O122" s="36"/>
    </row>
    <row r="123" spans="10:15" ht="14.25">
      <c r="J123" s="38"/>
      <c r="N123" s="36"/>
      <c r="O123" s="36"/>
    </row>
    <row r="124" spans="10:15" ht="14.25">
      <c r="J124" s="38"/>
      <c r="N124" s="36"/>
      <c r="O124" s="36"/>
    </row>
    <row r="125" spans="10:15" ht="14.25">
      <c r="J125" s="38"/>
      <c r="N125" s="36"/>
      <c r="O125" s="36"/>
    </row>
    <row r="126" spans="2:15" ht="14.25">
      <c r="B126" s="37"/>
      <c r="C126" s="37"/>
      <c r="D126" s="37"/>
      <c r="E126" s="37"/>
      <c r="F126" s="37"/>
      <c r="J126" s="38"/>
      <c r="N126" s="40"/>
      <c r="O126" s="36"/>
    </row>
    <row r="127" spans="10:15" ht="14.25">
      <c r="J127" s="38"/>
      <c r="N127" s="36"/>
      <c r="O127" s="36"/>
    </row>
    <row r="128" spans="10:15" ht="14.25">
      <c r="J128" s="38"/>
      <c r="N128" s="36"/>
      <c r="O128" s="36"/>
    </row>
    <row r="129" spans="10:15" ht="14.25">
      <c r="J129" s="38"/>
      <c r="N129" s="36"/>
      <c r="O129" s="36"/>
    </row>
    <row r="130" spans="10:15" ht="14.25">
      <c r="J130" s="38"/>
      <c r="N130" s="36"/>
      <c r="O130" s="36"/>
    </row>
    <row r="131" spans="10:15" ht="14.25">
      <c r="J131" s="38"/>
      <c r="N131" s="36"/>
      <c r="O131" s="36"/>
    </row>
    <row r="132" spans="10:15" ht="14.25">
      <c r="J132" s="38"/>
      <c r="N132" s="36"/>
      <c r="O132" s="36"/>
    </row>
    <row r="133" spans="10:15" ht="14.25">
      <c r="J133" s="38"/>
      <c r="N133" s="36"/>
      <c r="O133" s="36"/>
    </row>
    <row r="134" spans="10:15" ht="14.25">
      <c r="J134" s="38"/>
      <c r="N134" s="36"/>
      <c r="O134" s="36"/>
    </row>
    <row r="135" spans="10:15" ht="14.25">
      <c r="J135" s="38"/>
      <c r="N135" s="36"/>
      <c r="O135" s="36"/>
    </row>
    <row r="136" spans="10:15" ht="14.25">
      <c r="J136" s="38"/>
      <c r="N136" s="36"/>
      <c r="O136" s="36"/>
    </row>
    <row r="137" spans="10:15" ht="14.25">
      <c r="J137" s="38"/>
      <c r="N137" s="36"/>
      <c r="O137" s="36"/>
    </row>
    <row r="138" spans="10:15" ht="14.25">
      <c r="J138" s="38"/>
      <c r="N138" s="36"/>
      <c r="O138" s="36"/>
    </row>
    <row r="139" spans="10:15" ht="14.25">
      <c r="J139" s="38"/>
      <c r="N139" s="40"/>
      <c r="O139" s="36"/>
    </row>
    <row r="140" spans="10:15" ht="14.25">
      <c r="J140" s="38"/>
      <c r="N140" s="36"/>
      <c r="O140" s="36"/>
    </row>
    <row r="141" spans="10:15" ht="14.25">
      <c r="J141" s="38"/>
      <c r="N141" s="36"/>
      <c r="O141" s="36"/>
    </row>
    <row r="142" spans="10:15" ht="14.25">
      <c r="J142" s="38"/>
      <c r="N142" s="36"/>
      <c r="O142" s="36"/>
    </row>
    <row r="143" spans="10:15" ht="14.25">
      <c r="J143" s="38"/>
      <c r="N143" s="36"/>
      <c r="O143" s="36"/>
    </row>
    <row r="144" spans="10:15" ht="14.25">
      <c r="J144" s="38"/>
      <c r="N144" s="36"/>
      <c r="O144" s="36"/>
    </row>
    <row r="145" spans="10:15" ht="14.25">
      <c r="J145" s="38"/>
      <c r="N145" s="36"/>
      <c r="O145" s="36"/>
    </row>
    <row r="146" spans="10:15" ht="14.25">
      <c r="J146" s="38"/>
      <c r="N146" s="36"/>
      <c r="O146" s="36"/>
    </row>
    <row r="147" spans="10:15" ht="14.25">
      <c r="J147" s="38"/>
      <c r="N147" s="40"/>
      <c r="O147" s="36"/>
    </row>
    <row r="148" spans="10:15" ht="14.25">
      <c r="J148" s="38"/>
      <c r="N148" s="40"/>
      <c r="O148" s="36"/>
    </row>
    <row r="149" spans="10:15" ht="14.25">
      <c r="J149" s="38"/>
      <c r="N149" s="40"/>
      <c r="O149" s="36"/>
    </row>
    <row r="150" spans="10:15" ht="14.25">
      <c r="J150" s="38"/>
      <c r="N150" s="36"/>
      <c r="O150" s="36"/>
    </row>
    <row r="151" spans="10:15" ht="14.25">
      <c r="J151" s="38"/>
      <c r="N151" s="36"/>
      <c r="O151" s="36"/>
    </row>
    <row r="152" spans="10:15" ht="14.25">
      <c r="J152" s="38"/>
      <c r="N152" s="36"/>
      <c r="O152" s="36"/>
    </row>
    <row r="153" spans="10:15" ht="14.25">
      <c r="J153" s="38"/>
      <c r="N153" s="36"/>
      <c r="O153" s="36"/>
    </row>
    <row r="154" spans="10:15" ht="14.25">
      <c r="J154" s="38"/>
      <c r="N154" s="36"/>
      <c r="O154" s="36"/>
    </row>
    <row r="155" spans="10:15" ht="14.25">
      <c r="J155" s="38"/>
      <c r="N155" s="36"/>
      <c r="O155" s="36"/>
    </row>
    <row r="156" spans="10:15" ht="14.25">
      <c r="J156" s="38"/>
      <c r="N156" s="36"/>
      <c r="O156" s="36"/>
    </row>
    <row r="157" spans="10:15" ht="14.25">
      <c r="J157" s="38"/>
      <c r="N157" s="40"/>
      <c r="O157" s="36"/>
    </row>
    <row r="158" spans="10:15" ht="14.25">
      <c r="J158" s="38"/>
      <c r="N158" s="36"/>
      <c r="O158" s="36"/>
    </row>
    <row r="159" spans="10:15" ht="14.25">
      <c r="J159" s="38"/>
      <c r="N159" s="36"/>
      <c r="O159" s="36"/>
    </row>
    <row r="160" spans="10:15" ht="14.25">
      <c r="J160" s="38"/>
      <c r="N160" s="36"/>
      <c r="O160" s="36"/>
    </row>
    <row r="161" spans="10:15" ht="14.25">
      <c r="J161" s="38"/>
      <c r="N161" s="36"/>
      <c r="O161" s="36"/>
    </row>
    <row r="162" spans="10:15" ht="14.25">
      <c r="J162" s="38"/>
      <c r="N162" s="36"/>
      <c r="O162" s="36"/>
    </row>
    <row r="163" spans="10:15" ht="14.25">
      <c r="J163" s="38"/>
      <c r="N163" s="36"/>
      <c r="O163" s="36"/>
    </row>
    <row r="164" spans="10:15" ht="14.25">
      <c r="J164" s="38"/>
      <c r="N164" s="36"/>
      <c r="O164" s="36"/>
    </row>
    <row r="165" spans="10:15" ht="14.25">
      <c r="J165" s="38"/>
      <c r="N165" s="36"/>
      <c r="O165" s="36"/>
    </row>
    <row r="166" spans="10:15" ht="14.25">
      <c r="J166" s="38"/>
      <c r="N166" s="36"/>
      <c r="O166" s="36"/>
    </row>
    <row r="167" spans="10:15" ht="14.25">
      <c r="J167" s="38"/>
      <c r="N167" s="36"/>
      <c r="O167" s="36"/>
    </row>
    <row r="168" spans="10:15" ht="14.25">
      <c r="J168" s="38"/>
      <c r="N168" s="36"/>
      <c r="O168" s="36"/>
    </row>
    <row r="169" spans="10:15" ht="14.25">
      <c r="J169" s="38"/>
      <c r="O169" s="36"/>
    </row>
    <row r="170" spans="10:15" ht="14.25">
      <c r="J170" s="38"/>
      <c r="N170" s="36"/>
      <c r="O170" s="36"/>
    </row>
    <row r="171" spans="10:15" ht="14.25">
      <c r="J171" s="38"/>
      <c r="N171" s="36"/>
      <c r="O171" s="36"/>
    </row>
    <row r="172" spans="10:15" ht="14.25">
      <c r="J172" s="38"/>
      <c r="N172" s="36"/>
      <c r="O172" s="36"/>
    </row>
    <row r="173" spans="10:15" ht="14.25">
      <c r="J173" s="38"/>
      <c r="O173" s="36"/>
    </row>
    <row r="174" spans="10:15" ht="14.25">
      <c r="J174" s="38"/>
      <c r="N174" s="40"/>
      <c r="O174" s="36"/>
    </row>
    <row r="175" spans="10:15" ht="14.25">
      <c r="J175" s="38"/>
      <c r="N175" s="36"/>
      <c r="O175" s="36"/>
    </row>
    <row r="176" spans="10:15" ht="14.25">
      <c r="J176" s="38"/>
      <c r="N176" s="36"/>
      <c r="O176" s="36"/>
    </row>
    <row r="177" spans="10:15" ht="14.25">
      <c r="J177" s="38"/>
      <c r="N177" s="36"/>
      <c r="O177" s="36"/>
    </row>
    <row r="178" spans="10:15" ht="14.25">
      <c r="J178" s="38"/>
      <c r="N178" s="36"/>
      <c r="O178" s="36"/>
    </row>
    <row r="179" spans="10:15" ht="14.25">
      <c r="J179" s="38"/>
      <c r="N179" s="40"/>
      <c r="O179" s="36"/>
    </row>
    <row r="180" spans="10:15" ht="14.25">
      <c r="J180" s="38"/>
      <c r="N180" s="40"/>
      <c r="O180" s="36"/>
    </row>
    <row r="181" spans="10:15" ht="14.25">
      <c r="J181" s="38"/>
      <c r="N181" s="36"/>
      <c r="O181" s="36"/>
    </row>
    <row r="182" spans="10:15" ht="14.25">
      <c r="J182" s="38"/>
      <c r="N182" s="36"/>
      <c r="O182" s="36"/>
    </row>
    <row r="183" spans="10:15" ht="14.25">
      <c r="J183" s="38"/>
      <c r="N183" s="36"/>
      <c r="O183" s="36"/>
    </row>
    <row r="184" spans="10:15" ht="14.25">
      <c r="J184" s="38"/>
      <c r="N184" s="36"/>
      <c r="O184" s="36"/>
    </row>
    <row r="185" spans="10:15" ht="14.25">
      <c r="J185" s="38"/>
      <c r="N185" s="36"/>
      <c r="O185" s="36"/>
    </row>
    <row r="186" spans="10:15" ht="14.25">
      <c r="J186" s="38"/>
      <c r="N186" s="36"/>
      <c r="O186" s="36"/>
    </row>
    <row r="187" spans="10:15" ht="14.25">
      <c r="J187" s="38"/>
      <c r="N187" s="36"/>
      <c r="O187" s="36"/>
    </row>
    <row r="188" spans="10:15" ht="14.25">
      <c r="J188" s="38"/>
      <c r="N188" s="36"/>
      <c r="O188" s="36"/>
    </row>
    <row r="189" spans="10:15" ht="14.25">
      <c r="J189" s="38"/>
      <c r="N189" s="36"/>
      <c r="O189" s="36"/>
    </row>
    <row r="190" spans="10:15" ht="14.25">
      <c r="J190" s="38"/>
      <c r="N190" s="36"/>
      <c r="O190" s="36"/>
    </row>
    <row r="191" spans="10:15" ht="14.25">
      <c r="J191" s="38"/>
      <c r="N191" s="40"/>
      <c r="O191" s="36"/>
    </row>
    <row r="192" spans="10:15" ht="14.25">
      <c r="J192" s="38"/>
      <c r="N192" s="40"/>
      <c r="O192" s="36"/>
    </row>
    <row r="193" spans="10:15" ht="14.25">
      <c r="J193" s="38"/>
      <c r="N193" s="40"/>
      <c r="O193" s="36"/>
    </row>
    <row r="194" spans="10:15" ht="14.25">
      <c r="J194" s="38"/>
      <c r="N194" s="36"/>
      <c r="O194" s="36"/>
    </row>
    <row r="195" spans="10:15" ht="14.25">
      <c r="J195" s="38"/>
      <c r="N195" s="36"/>
      <c r="O195" s="36"/>
    </row>
    <row r="196" spans="10:15" ht="14.25">
      <c r="J196" s="38"/>
      <c r="N196" s="36"/>
      <c r="O196" s="36"/>
    </row>
    <row r="197" spans="10:15" ht="14.25">
      <c r="J197" s="38"/>
      <c r="N197" s="36"/>
      <c r="O197" s="36"/>
    </row>
    <row r="198" spans="10:15" ht="14.25">
      <c r="J198" s="38"/>
      <c r="N198" s="36"/>
      <c r="O198" s="36"/>
    </row>
    <row r="199" spans="10:15" ht="14.25">
      <c r="J199" s="38"/>
      <c r="N199" s="36"/>
      <c r="O199" s="36"/>
    </row>
    <row r="200" spans="10:15" ht="14.25">
      <c r="J200" s="38"/>
      <c r="N200" s="40"/>
      <c r="O200" s="36"/>
    </row>
    <row r="201" spans="10:15" ht="14.25">
      <c r="J201" s="38"/>
      <c r="N201" s="36"/>
      <c r="O201" s="36"/>
    </row>
    <row r="202" spans="10:15" ht="14.25">
      <c r="J202" s="38"/>
      <c r="N202" s="36"/>
      <c r="O202" s="36"/>
    </row>
    <row r="203" spans="10:15" ht="14.25">
      <c r="J203" s="38"/>
      <c r="N203" s="36"/>
      <c r="O203" s="36"/>
    </row>
    <row r="204" spans="10:15" ht="14.25">
      <c r="J204" s="38"/>
      <c r="N204" s="40"/>
      <c r="O204" s="36"/>
    </row>
    <row r="205" spans="10:15" ht="14.25">
      <c r="J205" s="38"/>
      <c r="O205" s="36"/>
    </row>
    <row r="206" spans="10:15" ht="14.25">
      <c r="J206" s="38"/>
      <c r="O206" s="36"/>
    </row>
    <row r="207" spans="10:15" ht="14.25">
      <c r="J207" s="38"/>
      <c r="O207" s="36"/>
    </row>
    <row r="208" spans="10:15" ht="14.25">
      <c r="J208" s="38"/>
      <c r="O208" s="36"/>
    </row>
    <row r="209" spans="10:15" ht="14.25">
      <c r="J209" s="38"/>
      <c r="N209" s="40"/>
      <c r="O209" s="36"/>
    </row>
    <row r="210" spans="10:15" ht="14.25">
      <c r="J210" s="38"/>
      <c r="N210" s="98"/>
      <c r="O210" s="98"/>
    </row>
    <row r="211" spans="10:15" ht="14.25">
      <c r="J211" s="38"/>
      <c r="N211" s="103"/>
      <c r="O211" s="103"/>
    </row>
    <row r="212" spans="10:15" ht="14.25">
      <c r="J212" s="38"/>
      <c r="N212" s="103"/>
      <c r="O212" s="103"/>
    </row>
    <row r="213" spans="10:15" ht="14.25">
      <c r="J213" s="38"/>
      <c r="N213" s="99"/>
      <c r="O213" s="99"/>
    </row>
    <row r="214" spans="10:15" ht="14.25">
      <c r="J214" s="38"/>
      <c r="N214" s="40"/>
      <c r="O214" s="36"/>
    </row>
    <row r="215" spans="10:15" ht="14.25">
      <c r="J215" s="38"/>
      <c r="N215" s="40"/>
      <c r="O215" s="36"/>
    </row>
    <row r="216" spans="10:15" ht="14.25">
      <c r="J216" s="38"/>
      <c r="N216" s="98"/>
      <c r="O216" s="98"/>
    </row>
    <row r="217" spans="10:15" ht="14.25">
      <c r="J217" s="38"/>
      <c r="N217" s="103"/>
      <c r="O217" s="103"/>
    </row>
    <row r="218" spans="10:15" ht="14.25">
      <c r="J218" s="38"/>
      <c r="N218" s="103"/>
      <c r="O218" s="103"/>
    </row>
    <row r="219" spans="10:15" ht="14.25">
      <c r="J219" s="38"/>
      <c r="N219" s="99"/>
      <c r="O219" s="99"/>
    </row>
    <row r="220" spans="10:15" ht="14.25">
      <c r="J220" s="38"/>
      <c r="N220" s="98"/>
      <c r="O220" s="98"/>
    </row>
    <row r="221" spans="10:15" ht="14.25">
      <c r="J221" s="38"/>
      <c r="N221" s="103"/>
      <c r="O221" s="103"/>
    </row>
    <row r="222" spans="10:15" ht="14.25">
      <c r="J222" s="38"/>
      <c r="N222" s="103"/>
      <c r="O222" s="103"/>
    </row>
    <row r="223" spans="10:15" ht="14.25">
      <c r="J223" s="38"/>
      <c r="N223" s="99"/>
      <c r="O223" s="99"/>
    </row>
    <row r="224" spans="10:15" ht="14.25">
      <c r="J224" s="38"/>
      <c r="N224" s="98"/>
      <c r="O224" s="98"/>
    </row>
    <row r="225" spans="10:15" ht="14.25">
      <c r="J225" s="38"/>
      <c r="N225" s="103"/>
      <c r="O225" s="103"/>
    </row>
    <row r="226" spans="10:15" ht="14.25">
      <c r="J226" s="38"/>
      <c r="N226" s="103"/>
      <c r="O226" s="103"/>
    </row>
    <row r="227" spans="10:15" ht="14.25">
      <c r="J227" s="38"/>
      <c r="N227" s="99"/>
      <c r="O227" s="99"/>
    </row>
    <row r="228" spans="10:15" ht="14.25">
      <c r="J228" s="38"/>
      <c r="O228" s="36"/>
    </row>
    <row r="229" spans="10:15" ht="14.25">
      <c r="J229" s="38"/>
      <c r="O229" s="36"/>
    </row>
    <row r="230" spans="10:15" ht="14.25">
      <c r="J230" s="38"/>
      <c r="O230" s="36"/>
    </row>
    <row r="231" spans="10:15" ht="14.25">
      <c r="J231" s="38"/>
      <c r="O231" s="36"/>
    </row>
    <row r="232" spans="10:15" ht="14.25">
      <c r="J232" s="38"/>
      <c r="O232" s="36"/>
    </row>
    <row r="233" spans="10:15" ht="14.25">
      <c r="J233" s="38"/>
      <c r="N233" s="98"/>
      <c r="O233" s="98"/>
    </row>
    <row r="234" spans="10:15" ht="14.25">
      <c r="J234" s="38"/>
      <c r="N234" s="99"/>
      <c r="O234" s="99"/>
    </row>
    <row r="235" spans="10:15" ht="14.25">
      <c r="J235" s="38"/>
      <c r="N235" s="40"/>
      <c r="O235" s="36"/>
    </row>
    <row r="236" spans="10:15" ht="14.25">
      <c r="J236" s="38"/>
      <c r="N236" s="40"/>
      <c r="O236" s="36"/>
    </row>
    <row r="237" spans="10:15" ht="14.25">
      <c r="J237" s="38"/>
      <c r="N237" s="98"/>
      <c r="O237" s="98"/>
    </row>
    <row r="238" spans="10:15" ht="14.25">
      <c r="J238" s="38"/>
      <c r="N238" s="103"/>
      <c r="O238" s="103"/>
    </row>
    <row r="239" spans="10:15" ht="14.25">
      <c r="J239" s="38"/>
      <c r="N239" s="103"/>
      <c r="O239" s="103"/>
    </row>
    <row r="240" spans="10:15" ht="14.25">
      <c r="J240" s="38"/>
      <c r="N240" s="99"/>
      <c r="O240" s="99"/>
    </row>
    <row r="241" spans="1:15" ht="14.25">
      <c r="A241" s="42"/>
      <c r="B241" s="42"/>
      <c r="C241" s="42"/>
      <c r="D241" s="42"/>
      <c r="E241" s="42"/>
      <c r="F241" s="42"/>
      <c r="J241" s="43"/>
      <c r="M241" s="44"/>
      <c r="N241" s="98"/>
      <c r="O241" s="98"/>
    </row>
    <row r="242" spans="1:15" ht="14.25">
      <c r="A242" s="42"/>
      <c r="B242" s="42"/>
      <c r="C242" s="42"/>
      <c r="D242" s="42"/>
      <c r="E242" s="42"/>
      <c r="F242" s="42"/>
      <c r="J242" s="43"/>
      <c r="M242" s="44"/>
      <c r="N242" s="99"/>
      <c r="O242" s="99"/>
    </row>
    <row r="243" spans="3:15" ht="14.25">
      <c r="C243" s="42"/>
      <c r="D243" s="42"/>
      <c r="F243" s="42"/>
      <c r="J243" s="38"/>
      <c r="N243" s="98"/>
      <c r="O243" s="36"/>
    </row>
    <row r="244" spans="3:15" ht="14.25">
      <c r="C244" s="42"/>
      <c r="D244" s="42"/>
      <c r="F244" s="42"/>
      <c r="J244" s="38"/>
      <c r="N244" s="103"/>
      <c r="O244" s="36"/>
    </row>
    <row r="245" spans="3:15" ht="32.25" customHeight="1">
      <c r="C245" s="42"/>
      <c r="D245" s="42"/>
      <c r="F245" s="42"/>
      <c r="J245" s="38"/>
      <c r="N245" s="99"/>
      <c r="O245" s="36"/>
    </row>
    <row r="246" spans="10:15" ht="14.25">
      <c r="J246" s="38"/>
      <c r="M246" s="44"/>
      <c r="N246" s="40"/>
      <c r="O246" s="36"/>
    </row>
    <row r="247" spans="10:15" ht="14.25">
      <c r="J247" s="38"/>
      <c r="M247" s="44"/>
      <c r="N247" s="98"/>
      <c r="O247" s="36"/>
    </row>
    <row r="248" spans="10:15" ht="14.25">
      <c r="J248" s="38"/>
      <c r="M248" s="44"/>
      <c r="N248" s="99"/>
      <c r="O248" s="36"/>
    </row>
    <row r="249" spans="10:15" ht="14.25">
      <c r="J249" s="38"/>
      <c r="N249" s="98"/>
      <c r="O249" s="98"/>
    </row>
    <row r="250" spans="10:15" ht="14.25">
      <c r="J250" s="38"/>
      <c r="N250" s="103"/>
      <c r="O250" s="103"/>
    </row>
    <row r="251" spans="10:15" ht="14.25">
      <c r="J251" s="38"/>
      <c r="N251" s="103"/>
      <c r="O251" s="103"/>
    </row>
    <row r="252" spans="10:15" ht="14.25">
      <c r="J252" s="38"/>
      <c r="N252" s="99"/>
      <c r="O252" s="99"/>
    </row>
    <row r="253" spans="10:15" ht="14.25">
      <c r="J253" s="38"/>
      <c r="N253" s="114"/>
      <c r="O253" s="98"/>
    </row>
    <row r="254" spans="10:15" ht="14.25">
      <c r="J254" s="38"/>
      <c r="N254" s="115"/>
      <c r="O254" s="103"/>
    </row>
    <row r="255" spans="10:15" ht="14.25">
      <c r="J255" s="38"/>
      <c r="N255" s="116"/>
      <c r="O255" s="99"/>
    </row>
    <row r="256" spans="14:15" ht="14.25">
      <c r="N256" s="40"/>
      <c r="O256" s="36"/>
    </row>
    <row r="257" spans="14:15" ht="14.25">
      <c r="N257" s="40"/>
      <c r="O257" s="36"/>
    </row>
    <row r="258" spans="10:15" ht="14.25">
      <c r="J258" s="38"/>
      <c r="N258" s="40"/>
      <c r="O258" s="36"/>
    </row>
    <row r="259" spans="10:15" ht="14.25">
      <c r="J259" s="38"/>
      <c r="N259" s="40"/>
      <c r="O259" s="36"/>
    </row>
    <row r="260" spans="10:15" ht="14.25">
      <c r="J260" s="38"/>
      <c r="N260" s="98"/>
      <c r="O260" s="98"/>
    </row>
    <row r="261" spans="10:15" ht="14.25">
      <c r="J261" s="38"/>
      <c r="N261" s="103"/>
      <c r="O261" s="103"/>
    </row>
    <row r="262" spans="10:15" ht="14.25">
      <c r="J262" s="38"/>
      <c r="N262" s="103"/>
      <c r="O262" s="103"/>
    </row>
    <row r="263" spans="10:16" ht="14.25">
      <c r="J263" s="38"/>
      <c r="N263" s="99"/>
      <c r="O263" s="99"/>
      <c r="P263" s="17" t="s">
        <v>32</v>
      </c>
    </row>
    <row r="264" spans="10:15" ht="14.25">
      <c r="J264" s="38"/>
      <c r="N264" s="98"/>
      <c r="O264" s="36"/>
    </row>
    <row r="265" spans="14:15" ht="14.25">
      <c r="N265" s="99"/>
      <c r="O265" s="36"/>
    </row>
    <row r="266" spans="10:15" ht="14.25">
      <c r="J266" s="38"/>
      <c r="N266" s="40"/>
      <c r="O266" s="36"/>
    </row>
    <row r="267" spans="14:15" ht="14.25">
      <c r="N267" s="40"/>
      <c r="O267" s="36"/>
    </row>
    <row r="268" spans="14:15" ht="14.25">
      <c r="N268" s="98"/>
      <c r="O268" s="98"/>
    </row>
    <row r="269" spans="14:16" ht="14.25">
      <c r="N269" s="99"/>
      <c r="O269" s="99"/>
      <c r="P269" s="17" t="s">
        <v>34</v>
      </c>
    </row>
    <row r="270" spans="10:15" ht="14.25">
      <c r="J270" s="38"/>
      <c r="N270" s="40"/>
      <c r="O270" s="36"/>
    </row>
    <row r="271" spans="14:16" ht="14.25">
      <c r="N271" s="40"/>
      <c r="O271" s="36"/>
      <c r="P271" s="121" t="s">
        <v>33</v>
      </c>
    </row>
    <row r="272" spans="10:16" ht="14.25">
      <c r="J272" s="38"/>
      <c r="N272" s="40"/>
      <c r="O272" s="36"/>
      <c r="P272" s="121"/>
    </row>
    <row r="273" spans="10:15" ht="14.25">
      <c r="J273" s="38"/>
      <c r="N273" s="40"/>
      <c r="O273" s="36"/>
    </row>
    <row r="274" spans="10:15" ht="14.25">
      <c r="J274" s="38"/>
      <c r="N274" s="98"/>
      <c r="O274" s="36"/>
    </row>
    <row r="275" spans="10:15" ht="14.25">
      <c r="J275" s="38"/>
      <c r="N275" s="103"/>
      <c r="O275" s="36"/>
    </row>
    <row r="276" spans="10:15" ht="14.25">
      <c r="J276" s="38"/>
      <c r="N276" s="99"/>
      <c r="O276" s="36"/>
    </row>
    <row r="277" spans="14:15" ht="14.25">
      <c r="N277" s="40"/>
      <c r="O277" s="36"/>
    </row>
    <row r="278" spans="10:15" ht="14.25">
      <c r="J278" s="38"/>
      <c r="N278" s="40"/>
      <c r="O278" s="36"/>
    </row>
    <row r="279" spans="10:15" ht="14.25">
      <c r="J279" s="38"/>
      <c r="O279" s="36"/>
    </row>
    <row r="280" spans="10:15" ht="14.25">
      <c r="J280" s="38"/>
      <c r="O280" s="36"/>
    </row>
    <row r="281" spans="10:15" ht="14.25">
      <c r="J281" s="38"/>
      <c r="O281" s="36"/>
    </row>
    <row r="282" spans="10:15" ht="14.25">
      <c r="J282" s="38"/>
      <c r="O282" s="36"/>
    </row>
    <row r="283" spans="10:15" ht="14.25">
      <c r="J283" s="38"/>
      <c r="O283" s="36"/>
    </row>
    <row r="284" spans="10:15" ht="14.25">
      <c r="J284" s="38"/>
      <c r="O284" s="36"/>
    </row>
    <row r="285" spans="10:15" ht="14.25">
      <c r="J285" s="38"/>
      <c r="O285" s="36"/>
    </row>
    <row r="286" spans="10:15" ht="14.25">
      <c r="J286" s="38"/>
      <c r="O286" s="36"/>
    </row>
    <row r="287" spans="10:15" ht="14.25">
      <c r="J287" s="38"/>
      <c r="O287" s="36"/>
    </row>
    <row r="288" spans="10:15" ht="13.5">
      <c r="J288" s="38"/>
      <c r="O288" s="36"/>
    </row>
    <row r="289" spans="10:15" ht="13.5">
      <c r="J289" s="38"/>
      <c r="O289" s="36"/>
    </row>
    <row r="290" spans="10:15" ht="13.5">
      <c r="J290" s="38"/>
      <c r="O290" s="36"/>
    </row>
    <row r="291" spans="10:15" ht="13.5">
      <c r="J291" s="38"/>
      <c r="O291" s="36"/>
    </row>
    <row r="292" spans="10:15" ht="13.5">
      <c r="J292" s="38"/>
      <c r="O292" s="36"/>
    </row>
    <row r="293" spans="10:15" ht="13.5">
      <c r="J293" s="38"/>
      <c r="O293" s="36"/>
    </row>
    <row r="294" spans="10:15" ht="13.5">
      <c r="J294" s="38"/>
      <c r="O294" s="36"/>
    </row>
    <row r="295" spans="10:15" ht="13.5">
      <c r="J295" s="38"/>
      <c r="O295" s="36"/>
    </row>
    <row r="296" spans="10:15" ht="13.5">
      <c r="J296" s="38"/>
      <c r="O296" s="36"/>
    </row>
    <row r="297" spans="10:15" ht="13.5">
      <c r="J297" s="38"/>
      <c r="O297" s="36"/>
    </row>
    <row r="298" spans="10:15" ht="13.5">
      <c r="J298" s="38"/>
      <c r="O298" s="36"/>
    </row>
    <row r="299" spans="10:15" ht="13.5">
      <c r="J299" s="38"/>
      <c r="O299" s="36"/>
    </row>
    <row r="300" ht="13.5">
      <c r="O300" s="36"/>
    </row>
    <row r="301" ht="13.5">
      <c r="O301" s="36"/>
    </row>
    <row r="302" spans="10:15" ht="13.5">
      <c r="J302" s="38"/>
      <c r="O302" s="36"/>
    </row>
    <row r="303" spans="10:15" ht="13.5">
      <c r="J303" s="38"/>
      <c r="O303" s="36"/>
    </row>
    <row r="304" spans="10:15" ht="13.5">
      <c r="J304" s="38"/>
      <c r="O304" s="36"/>
    </row>
    <row r="305" spans="10:15" ht="13.5">
      <c r="J305" s="38"/>
      <c r="O305" s="36"/>
    </row>
    <row r="306" spans="10:15" ht="13.5">
      <c r="J306" s="38"/>
      <c r="O306" s="36"/>
    </row>
    <row r="307" spans="10:15" ht="13.5">
      <c r="J307" s="38"/>
      <c r="O307" s="36"/>
    </row>
    <row r="308" spans="10:15" ht="13.5">
      <c r="J308" s="38"/>
      <c r="O308" s="36"/>
    </row>
    <row r="309" spans="10:15" ht="13.5">
      <c r="J309" s="38"/>
      <c r="O309" s="36"/>
    </row>
    <row r="310" spans="10:15" ht="13.5">
      <c r="J310" s="38"/>
      <c r="O310" s="36"/>
    </row>
    <row r="311" spans="10:15" ht="13.5">
      <c r="J311" s="38"/>
      <c r="O311" s="36"/>
    </row>
    <row r="312" spans="10:15" ht="13.5">
      <c r="J312" s="38"/>
      <c r="O312" s="36"/>
    </row>
    <row r="313" spans="10:15" ht="13.5">
      <c r="J313" s="38"/>
      <c r="O313" s="36"/>
    </row>
    <row r="314" spans="10:15" ht="13.5">
      <c r="J314" s="38"/>
      <c r="O314" s="36"/>
    </row>
    <row r="315" spans="10:15" ht="13.5">
      <c r="J315" s="38"/>
      <c r="O315" s="36"/>
    </row>
    <row r="316" ht="13.5">
      <c r="O316" s="36"/>
    </row>
    <row r="317" spans="10:15" ht="13.5">
      <c r="J317" s="38"/>
      <c r="O317" s="36"/>
    </row>
    <row r="318" ht="13.5">
      <c r="O318" s="36"/>
    </row>
    <row r="319" ht="13.5">
      <c r="O319" s="36"/>
    </row>
    <row r="320" ht="13.5">
      <c r="O320" s="36"/>
    </row>
    <row r="321" ht="13.5">
      <c r="O321" s="36"/>
    </row>
    <row r="322" ht="13.5">
      <c r="O322" s="36"/>
    </row>
    <row r="323" ht="13.5">
      <c r="O323" s="36"/>
    </row>
    <row r="324" ht="13.5">
      <c r="O324" s="36"/>
    </row>
    <row r="325" ht="13.5">
      <c r="O325" s="36"/>
    </row>
    <row r="326" ht="13.5">
      <c r="O326" s="36"/>
    </row>
    <row r="327" ht="13.5">
      <c r="O327" s="36"/>
    </row>
    <row r="328" ht="13.5">
      <c r="O328" s="36"/>
    </row>
    <row r="329" ht="13.5">
      <c r="O329" s="36"/>
    </row>
    <row r="330" ht="13.5">
      <c r="O330" s="36"/>
    </row>
    <row r="331" ht="13.5">
      <c r="O331" s="36"/>
    </row>
    <row r="332" ht="13.5">
      <c r="O332" s="36"/>
    </row>
    <row r="333" ht="13.5">
      <c r="O333" s="36"/>
    </row>
    <row r="334" ht="13.5">
      <c r="O334" s="36"/>
    </row>
    <row r="335" ht="13.5">
      <c r="O335" s="36"/>
    </row>
    <row r="336" ht="13.5">
      <c r="O336" s="36"/>
    </row>
    <row r="337" ht="13.5">
      <c r="O337" s="36"/>
    </row>
    <row r="338" ht="13.5">
      <c r="O338" s="36"/>
    </row>
    <row r="339" ht="13.5">
      <c r="O339" s="36"/>
    </row>
    <row r="340" ht="13.5">
      <c r="O340" s="36"/>
    </row>
    <row r="341" ht="13.5">
      <c r="O341" s="36"/>
    </row>
    <row r="342" ht="13.5">
      <c r="O342" s="36"/>
    </row>
    <row r="343" ht="13.5">
      <c r="O343" s="36"/>
    </row>
    <row r="344" ht="13.5">
      <c r="O344" s="36"/>
    </row>
    <row r="345" ht="13.5">
      <c r="O345" s="36"/>
    </row>
    <row r="346" ht="13.5">
      <c r="O346" s="36"/>
    </row>
    <row r="347" ht="13.5">
      <c r="O347" s="36"/>
    </row>
    <row r="348" ht="13.5">
      <c r="O348" s="36"/>
    </row>
    <row r="349" ht="13.5">
      <c r="O349" s="36"/>
    </row>
    <row r="350" ht="13.5">
      <c r="O350" s="36"/>
    </row>
    <row r="351" ht="13.5">
      <c r="O351" s="36"/>
    </row>
    <row r="352" ht="13.5">
      <c r="O352" s="36"/>
    </row>
    <row r="353" ht="13.5">
      <c r="O353" s="36"/>
    </row>
    <row r="354" ht="13.5">
      <c r="O354" s="36"/>
    </row>
    <row r="355" ht="13.5">
      <c r="O355" s="36"/>
    </row>
    <row r="356" ht="13.5">
      <c r="O356" s="36"/>
    </row>
    <row r="357" ht="13.5">
      <c r="O357" s="36"/>
    </row>
    <row r="358" ht="13.5">
      <c r="O358" s="36"/>
    </row>
    <row r="359" ht="13.5">
      <c r="O359" s="36"/>
    </row>
    <row r="360" ht="13.5">
      <c r="O360" s="36"/>
    </row>
    <row r="361" ht="13.5">
      <c r="O361" s="36"/>
    </row>
    <row r="362" ht="13.5">
      <c r="O362" s="36"/>
    </row>
    <row r="363" ht="13.5">
      <c r="O363" s="36"/>
    </row>
    <row r="364" ht="13.5">
      <c r="O364" s="36"/>
    </row>
    <row r="365" ht="13.5">
      <c r="O365" s="36"/>
    </row>
    <row r="366" ht="13.5">
      <c r="O366" s="36"/>
    </row>
    <row r="367" ht="13.5">
      <c r="O367" s="36"/>
    </row>
    <row r="368" ht="13.5">
      <c r="O368" s="36"/>
    </row>
    <row r="369" ht="13.5">
      <c r="O369" s="36"/>
    </row>
    <row r="370" ht="13.5">
      <c r="O370" s="36"/>
    </row>
    <row r="371" ht="13.5">
      <c r="O371" s="36"/>
    </row>
    <row r="372" ht="13.5">
      <c r="O372" s="36"/>
    </row>
    <row r="373" ht="13.5">
      <c r="O373" s="36"/>
    </row>
    <row r="374" ht="13.5">
      <c r="O374" s="36"/>
    </row>
    <row r="375" ht="13.5">
      <c r="O375" s="36"/>
    </row>
    <row r="376" ht="13.5">
      <c r="O376" s="36"/>
    </row>
    <row r="377" ht="13.5">
      <c r="O377" s="36"/>
    </row>
    <row r="378" ht="13.5">
      <c r="O378" s="36"/>
    </row>
    <row r="379" ht="13.5">
      <c r="O379" s="36"/>
    </row>
    <row r="380" ht="13.5">
      <c r="O380" s="36"/>
    </row>
    <row r="381" ht="13.5">
      <c r="O381" s="36"/>
    </row>
    <row r="382" ht="13.5">
      <c r="O382" s="36"/>
    </row>
    <row r="383" ht="13.5">
      <c r="O383" s="36"/>
    </row>
    <row r="384" ht="13.5">
      <c r="O384" s="36"/>
    </row>
    <row r="385" ht="13.5">
      <c r="O385" s="36"/>
    </row>
    <row r="386" ht="13.5">
      <c r="O386" s="36"/>
    </row>
    <row r="387" ht="13.5">
      <c r="O387" s="36"/>
    </row>
    <row r="388" ht="13.5">
      <c r="O388" s="36"/>
    </row>
    <row r="389" ht="13.5">
      <c r="O389" s="36"/>
    </row>
    <row r="390" ht="13.5">
      <c r="O390" s="36"/>
    </row>
    <row r="391" ht="13.5">
      <c r="O391" s="36"/>
    </row>
    <row r="392" ht="13.5">
      <c r="O392" s="36"/>
    </row>
    <row r="393" ht="13.5">
      <c r="O393" s="36"/>
    </row>
    <row r="394" ht="13.5">
      <c r="O394" s="36"/>
    </row>
    <row r="395" ht="13.5">
      <c r="O395" s="36"/>
    </row>
    <row r="396" ht="13.5">
      <c r="O396" s="36"/>
    </row>
    <row r="397" ht="13.5">
      <c r="O397" s="36"/>
    </row>
    <row r="398" ht="13.5">
      <c r="O398" s="36"/>
    </row>
    <row r="399" ht="13.5">
      <c r="O399" s="36"/>
    </row>
    <row r="400" ht="13.5">
      <c r="O400" s="36"/>
    </row>
    <row r="401" ht="13.5">
      <c r="O401" s="36"/>
    </row>
    <row r="402" ht="13.5">
      <c r="O402" s="36"/>
    </row>
    <row r="403" ht="13.5">
      <c r="O403" s="36"/>
    </row>
    <row r="404" ht="13.5">
      <c r="O404" s="36"/>
    </row>
    <row r="405" ht="13.5">
      <c r="O405" s="36"/>
    </row>
    <row r="406" ht="13.5">
      <c r="O406" s="36"/>
    </row>
    <row r="407" ht="13.5">
      <c r="O407" s="36"/>
    </row>
    <row r="408" ht="13.5">
      <c r="O408" s="36"/>
    </row>
    <row r="409" ht="13.5">
      <c r="O409" s="36"/>
    </row>
    <row r="410" ht="13.5">
      <c r="O410" s="36"/>
    </row>
    <row r="411" ht="13.5">
      <c r="O411" s="36"/>
    </row>
    <row r="412" ht="13.5">
      <c r="O412" s="36"/>
    </row>
  </sheetData>
  <sheetProtection/>
  <mergeCells count="99">
    <mergeCell ref="E73:E75"/>
    <mergeCell ref="C73:C75"/>
    <mergeCell ref="D73:D75"/>
    <mergeCell ref="F73:F75"/>
    <mergeCell ref="K73:K75"/>
    <mergeCell ref="L73:L75"/>
    <mergeCell ref="M73:M75"/>
    <mergeCell ref="N73:N75"/>
    <mergeCell ref="E56:E59"/>
    <mergeCell ref="F56:F59"/>
    <mergeCell ref="K56:K59"/>
    <mergeCell ref="L56:L59"/>
    <mergeCell ref="M56:M59"/>
    <mergeCell ref="J56:J59"/>
    <mergeCell ref="E62:E65"/>
    <mergeCell ref="F62:F65"/>
    <mergeCell ref="K62:K65"/>
    <mergeCell ref="L62:L65"/>
    <mergeCell ref="M62:M65"/>
    <mergeCell ref="J62:J65"/>
    <mergeCell ref="E66:E68"/>
    <mergeCell ref="J22:J24"/>
    <mergeCell ref="J4:J6"/>
    <mergeCell ref="J2:J3"/>
    <mergeCell ref="J51:J54"/>
    <mergeCell ref="J44:J47"/>
    <mergeCell ref="J40:J43"/>
    <mergeCell ref="J36:J39"/>
    <mergeCell ref="J28:J31"/>
    <mergeCell ref="J15:J18"/>
    <mergeCell ref="O2:O3"/>
    <mergeCell ref="O9:O10"/>
    <mergeCell ref="N9:N10"/>
    <mergeCell ref="P271:P272"/>
    <mergeCell ref="N2:N3"/>
    <mergeCell ref="N4:N6"/>
    <mergeCell ref="O237:O240"/>
    <mergeCell ref="N237:N240"/>
    <mergeCell ref="N210:N213"/>
    <mergeCell ref="N216:N219"/>
    <mergeCell ref="N220:N223"/>
    <mergeCell ref="N224:N227"/>
    <mergeCell ref="O210:O213"/>
    <mergeCell ref="O216:O219"/>
    <mergeCell ref="O220:O223"/>
    <mergeCell ref="O5:O6"/>
    <mergeCell ref="N274:N276"/>
    <mergeCell ref="O268:O269"/>
    <mergeCell ref="N241:N242"/>
    <mergeCell ref="O249:O252"/>
    <mergeCell ref="N253:N255"/>
    <mergeCell ref="N260:N263"/>
    <mergeCell ref="N243:N245"/>
    <mergeCell ref="N247:N248"/>
    <mergeCell ref="N249:N252"/>
    <mergeCell ref="O241:O242"/>
    <mergeCell ref="O253:O255"/>
    <mergeCell ref="O260:O263"/>
    <mergeCell ref="N264:N265"/>
    <mergeCell ref="N268:N269"/>
    <mergeCell ref="O233:O234"/>
    <mergeCell ref="N233:N234"/>
    <mergeCell ref="N15:N18"/>
    <mergeCell ref="O224:O227"/>
    <mergeCell ref="N22:N24"/>
    <mergeCell ref="N28:N31"/>
    <mergeCell ref="N36:N39"/>
    <mergeCell ref="N40:N43"/>
    <mergeCell ref="N44:N47"/>
    <mergeCell ref="N51:N54"/>
    <mergeCell ref="N56:N59"/>
    <mergeCell ref="N62:N65"/>
    <mergeCell ref="O62:O65"/>
    <mergeCell ref="N66:N68"/>
    <mergeCell ref="E2:E3"/>
    <mergeCell ref="E4:E6"/>
    <mergeCell ref="E9:E10"/>
    <mergeCell ref="E15:E18"/>
    <mergeCell ref="E22:E24"/>
    <mergeCell ref="E28:E31"/>
    <mergeCell ref="E36:E39"/>
    <mergeCell ref="E40:E43"/>
    <mergeCell ref="E44:E47"/>
    <mergeCell ref="E51:E54"/>
    <mergeCell ref="F2:F3"/>
    <mergeCell ref="F4:F6"/>
    <mergeCell ref="F9:F10"/>
    <mergeCell ref="F15:F18"/>
    <mergeCell ref="F22:F24"/>
    <mergeCell ref="F28:F31"/>
    <mergeCell ref="F36:F39"/>
    <mergeCell ref="F40:F43"/>
    <mergeCell ref="F44:F47"/>
    <mergeCell ref="F51:F54"/>
    <mergeCell ref="F66:F68"/>
    <mergeCell ref="K66:K68"/>
    <mergeCell ref="L66:L68"/>
    <mergeCell ref="M66:M68"/>
    <mergeCell ref="J66:J68"/>
  </mergeCells>
  <dataValidations count="2">
    <dataValidation type="list" allowBlank="1" showInputMessage="1" showErrorMessage="1" sqref="B1:B65536">
      <formula1>"一般,委辦"</formula1>
    </dataValidation>
    <dataValidation type="list" allowBlank="1" showInputMessage="1" showErrorMessage="1" sqref="G1:G65536">
      <formula1>"楊主席招信,鄭副主席崗山,吳代表昇和,陳代表鳳英,楊代表益誠,陳代表四德,田代表明元,郭代表宗益,陳代表品尚,廖代表忠聖,李代表芳媚,卑南鄉公所"</formula1>
    </dataValidation>
  </dataValidations>
  <hyperlinks>
    <hyperlink ref="N2:N3" r:id="rId1" display="107\107001.pdf"/>
    <hyperlink ref="N4:N6" r:id="rId2" display="107\107002.pdf"/>
    <hyperlink ref="N7" r:id="rId3" display="107\107003.pdf"/>
    <hyperlink ref="N8" r:id="rId4" display="107\107004.pdf"/>
    <hyperlink ref="N9:N10" r:id="rId5" display="107\107005.pdf"/>
    <hyperlink ref="O2:O3" r:id="rId6" display="107\107001-.pdf"/>
    <hyperlink ref="N11" r:id="rId7" display="107\107006.pdf"/>
    <hyperlink ref="N12" r:id="rId8" display="107\107007.pdf"/>
    <hyperlink ref="N13" r:id="rId9" display="107\107008.pdf"/>
    <hyperlink ref="N14" r:id="rId10" display="107\107009.pdf"/>
    <hyperlink ref="N19" r:id="rId11" display="107\107011.pdf"/>
    <hyperlink ref="N20" r:id="rId12" display="107\107012.pdf"/>
    <hyperlink ref="N21" r:id="rId13" display="107\107013.pdf"/>
    <hyperlink ref="O8" r:id="rId14" display="107\107004-1.pdf"/>
    <hyperlink ref="O9:O10" r:id="rId15" display="107\107005-1.pdf"/>
    <hyperlink ref="N22:N24" r:id="rId16" display="107\107014.pdf"/>
    <hyperlink ref="N25" r:id="rId17" display="107\107015.pdf"/>
    <hyperlink ref="O12" r:id="rId18" display="107\107007-1.pdf"/>
    <hyperlink ref="N26" r:id="rId19" display="107\107016.pdf"/>
    <hyperlink ref="N27" r:id="rId20" display="107\107017.pdf"/>
    <hyperlink ref="N28:N31" r:id="rId21" display="107\107018.pdf"/>
    <hyperlink ref="N32" r:id="rId22" display="107\107019.pdf"/>
    <hyperlink ref="N33" r:id="rId23" display="107\107020.pdf"/>
    <hyperlink ref="N34" r:id="rId24" display="107\107021.pdf"/>
    <hyperlink ref="O20" r:id="rId25" display="107\107012-1.pdf"/>
    <hyperlink ref="N35" r:id="rId26" display="107\107022.pdf"/>
    <hyperlink ref="N36:N39" r:id="rId27" display="107\107023.pdf"/>
    <hyperlink ref="N40:N43" r:id="rId28" display="107\107024.pdf"/>
    <hyperlink ref="N44:N47" r:id="rId29" display="107\107025.pdf"/>
    <hyperlink ref="N48" r:id="rId30" display="107\107026.pdf"/>
    <hyperlink ref="O32" r:id="rId31" display="107\107019-1.pdf"/>
    <hyperlink ref="O14" r:id="rId32" display="107\107009-1.pdf"/>
    <hyperlink ref="N49" r:id="rId33" display="107\107027.pdf"/>
    <hyperlink ref="N51:N54" r:id="rId34" display="107\107029.pdf"/>
    <hyperlink ref="N50" r:id="rId35" display="107\107028.pdf"/>
    <hyperlink ref="O11" r:id="rId36" display="107\107006-1.pdf"/>
    <hyperlink ref="O19" r:id="rId37" display="107\107011015-1.pdf"/>
    <hyperlink ref="O25" r:id="rId38" display="107\107011015-1.pdf"/>
    <hyperlink ref="N55" r:id="rId39" display="107\107030.pdf"/>
    <hyperlink ref="N56:N59" r:id="rId40" display="107\107031.pdf"/>
    <hyperlink ref="N60" r:id="rId41" display="107\107032.pdf"/>
    <hyperlink ref="N61" r:id="rId42" display="107\107033.pdf"/>
    <hyperlink ref="N62:N65" r:id="rId43" display="107\107034.pdf"/>
    <hyperlink ref="O49" r:id="rId44" display="107\107027-1.pdf"/>
    <hyperlink ref="O26" r:id="rId45" display="107\107016-1.pdf"/>
    <hyperlink ref="N69" r:id="rId46" display="107\107036.pdf"/>
    <hyperlink ref="N70" r:id="rId47" display="107\107037.pdf"/>
    <hyperlink ref="N71" r:id="rId48" display="107\107038.pdf"/>
    <hyperlink ref="N66:N68" r:id="rId49" display="107\107035.pdf"/>
  </hyperlinks>
  <printOptions/>
  <pageMargins left="0.7" right="0.7" top="0.75" bottom="0.75" header="0.3" footer="0.3"/>
  <pageSetup horizontalDpi="300" verticalDpi="300" orientation="portrait" paperSize="9" r:id="rId52"/>
  <legacyDrawing r:id="rId5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8"/>
  <sheetViews>
    <sheetView zoomScale="130" zoomScaleNormal="130" zoomScalePageLayoutView="0" workbookViewId="0" topLeftCell="A1">
      <selection activeCell="D17" sqref="D17"/>
    </sheetView>
  </sheetViews>
  <sheetFormatPr defaultColWidth="9.00390625" defaultRowHeight="15.75"/>
  <cols>
    <col min="2" max="2" width="15.375" style="0" customWidth="1"/>
    <col min="3" max="3" width="18.50390625" style="0" bestFit="1" customWidth="1"/>
    <col min="4" max="4" width="18.50390625" style="0" customWidth="1"/>
    <col min="5" max="5" width="20.00390625" style="0" customWidth="1"/>
  </cols>
  <sheetData>
    <row r="1" ht="43.5" customHeight="1"/>
    <row r="2" spans="2:5" ht="15.75">
      <c r="B2" s="1" t="s">
        <v>22</v>
      </c>
      <c r="C2" t="s">
        <v>24</v>
      </c>
      <c r="D2" t="s">
        <v>39</v>
      </c>
      <c r="E2" s="4" t="s">
        <v>27</v>
      </c>
    </row>
    <row r="3" spans="2:5" ht="15.75">
      <c r="B3" s="2" t="s">
        <v>65</v>
      </c>
      <c r="C3" s="3">
        <v>85000</v>
      </c>
      <c r="D3" s="3">
        <v>350000</v>
      </c>
      <c r="E3" s="5">
        <f>D3-GETPIVOTDATA("核補金額",$B$2,"建議人","楊主席招信")</f>
        <v>265000</v>
      </c>
    </row>
    <row r="4" spans="2:5" ht="15.75">
      <c r="B4" s="2" t="s">
        <v>47</v>
      </c>
      <c r="C4" s="3">
        <v>85000</v>
      </c>
      <c r="D4" s="3">
        <v>500000</v>
      </c>
      <c r="E4" s="5">
        <f>D4-GETPIVOTDATA("核補金額",$B$2,"建議人","鄭副主席崗山")</f>
        <v>415000</v>
      </c>
    </row>
    <row r="5" spans="2:5" ht="15.75">
      <c r="B5" s="2" t="s">
        <v>66</v>
      </c>
      <c r="C5" s="3">
        <v>40000</v>
      </c>
      <c r="D5" s="3">
        <v>150000</v>
      </c>
      <c r="E5" s="5">
        <f>D5-GETPIVOTDATA("核補金額",$B$2,"建議人","吳代表昇和")</f>
        <v>110000</v>
      </c>
    </row>
    <row r="6" spans="2:5" ht="15.75">
      <c r="B6" s="2" t="s">
        <v>67</v>
      </c>
      <c r="C6" s="3">
        <v>95000</v>
      </c>
      <c r="D6" s="3">
        <v>300000</v>
      </c>
      <c r="E6" s="5">
        <f>D6-GETPIVOTDATA("核補金額",$B$2,"建議人","陳代表鳳英")</f>
        <v>205000</v>
      </c>
    </row>
    <row r="7" spans="2:5" ht="15.75">
      <c r="B7" s="2" t="s">
        <v>68</v>
      </c>
      <c r="C7" s="3">
        <v>140000</v>
      </c>
      <c r="D7" s="3">
        <v>600000</v>
      </c>
      <c r="E7" s="5">
        <f>D7-GETPIVOTDATA("核補金額",$B$2,"建議人","楊代表益誠")</f>
        <v>460000</v>
      </c>
    </row>
    <row r="8" spans="2:5" ht="15.75">
      <c r="B8" s="2" t="s">
        <v>56</v>
      </c>
      <c r="C8" s="3">
        <v>55000</v>
      </c>
      <c r="D8" s="3">
        <v>300000</v>
      </c>
      <c r="E8" s="5">
        <f>D8-GETPIVOTDATA("核補金額",$B$2,"建議人","陳代表四德")</f>
        <v>245000</v>
      </c>
    </row>
    <row r="9" spans="2:5" ht="15.75">
      <c r="B9" s="2" t="s">
        <v>48</v>
      </c>
      <c r="C9" s="3">
        <v>25000</v>
      </c>
      <c r="D9" s="3">
        <v>400000</v>
      </c>
      <c r="E9" s="5">
        <f>D9-GETPIVOTDATA("核補金額",$B$2,"建議人","田代表明元")</f>
        <v>375000</v>
      </c>
    </row>
    <row r="10" spans="2:5" ht="15.75">
      <c r="B10" s="2" t="s">
        <v>69</v>
      </c>
      <c r="C10" s="3">
        <v>115000</v>
      </c>
      <c r="D10" s="3">
        <v>300000</v>
      </c>
      <c r="E10" s="5">
        <f>D10-GETPIVOTDATA("核補金額",$B$2,"建議人","郭代表宗益")</f>
        <v>185000</v>
      </c>
    </row>
    <row r="11" spans="2:5" ht="15.75">
      <c r="B11" s="2" t="s">
        <v>70</v>
      </c>
      <c r="C11" s="3">
        <v>20000</v>
      </c>
      <c r="D11" s="3">
        <v>100000</v>
      </c>
      <c r="E11" s="5">
        <f>D11-GETPIVOTDATA("核補金額",$B$2,"建議人","陳代表品尚")</f>
        <v>80000</v>
      </c>
    </row>
    <row r="12" spans="2:5" ht="15.75">
      <c r="B12" s="2" t="s">
        <v>71</v>
      </c>
      <c r="C12" s="3">
        <v>15000</v>
      </c>
      <c r="D12" s="3">
        <v>150000</v>
      </c>
      <c r="E12" s="5">
        <f>D12-GETPIVOTDATA("核補金額",$B$2,"建議人","廖代表忠聖")</f>
        <v>135000</v>
      </c>
    </row>
    <row r="13" spans="2:5" ht="15.75">
      <c r="B13" s="2" t="s">
        <v>64</v>
      </c>
      <c r="C13" s="3">
        <v>42000</v>
      </c>
      <c r="D13" s="3">
        <v>500000</v>
      </c>
      <c r="E13" s="5">
        <f>D13-GETPIVOTDATA("核補金額",$B$2,"建議人","李代表芳媚")</f>
        <v>458000</v>
      </c>
    </row>
    <row r="14" spans="2:4" ht="15.75">
      <c r="B14" s="2" t="s">
        <v>72</v>
      </c>
      <c r="C14" s="3">
        <v>0</v>
      </c>
      <c r="D14" s="3"/>
    </row>
    <row r="15" spans="2:4" ht="15.75">
      <c r="B15" s="2" t="s">
        <v>23</v>
      </c>
      <c r="C15" s="3">
        <v>717000</v>
      </c>
      <c r="D15" s="3">
        <f>SUM(D3:D13)</f>
        <v>3650000</v>
      </c>
    </row>
    <row r="18" ht="15.75">
      <c r="B1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0"/>
  <sheetViews>
    <sheetView zoomScalePageLayoutView="0" workbookViewId="0" topLeftCell="A1">
      <selection activeCell="E18" sqref="E18"/>
    </sheetView>
  </sheetViews>
  <sheetFormatPr defaultColWidth="9.00390625" defaultRowHeight="15.75"/>
  <cols>
    <col min="1" max="1" width="10.75390625" style="0" customWidth="1"/>
    <col min="2" max="2" width="18.50390625" style="0" bestFit="1" customWidth="1"/>
  </cols>
  <sheetData>
    <row r="3" spans="1:3" ht="15.75">
      <c r="A3" s="1" t="s">
        <v>22</v>
      </c>
      <c r="B3" t="s">
        <v>24</v>
      </c>
      <c r="C3" s="8" t="s">
        <v>28</v>
      </c>
    </row>
    <row r="4" spans="1:4" ht="15.75">
      <c r="A4" s="2" t="s">
        <v>140</v>
      </c>
      <c r="B4" s="3">
        <v>640000</v>
      </c>
      <c r="C4" s="5">
        <v>1110000</v>
      </c>
      <c r="D4">
        <f>C4-GETPIVOTDATA("核補金額",$A$3,"委辦","一般")</f>
        <v>470000</v>
      </c>
    </row>
    <row r="5" spans="1:4" ht="15.75">
      <c r="A5" s="2" t="s">
        <v>40</v>
      </c>
      <c r="B5" s="3">
        <v>77000</v>
      </c>
      <c r="C5">
        <v>540000</v>
      </c>
      <c r="D5">
        <f>C5-GETPIVOTDATA("核補金額",$A$3,"委辦","委辦")</f>
        <v>463000</v>
      </c>
    </row>
    <row r="6" spans="1:3" ht="15.75">
      <c r="A6" s="2" t="s">
        <v>23</v>
      </c>
      <c r="B6" s="3">
        <v>717000</v>
      </c>
      <c r="C6">
        <f>SUM(C4:C5)</f>
        <v>1650000</v>
      </c>
    </row>
    <row r="9" spans="3:5" ht="15.75">
      <c r="C9" t="s">
        <v>35</v>
      </c>
      <c r="D9" t="s">
        <v>36</v>
      </c>
      <c r="E9" t="s">
        <v>37</v>
      </c>
    </row>
    <row r="10" spans="3:6" ht="15.75">
      <c r="C10">
        <f>GETPIVOTDATA("核補金額",$A$3,"委辦","一般")</f>
        <v>640000</v>
      </c>
      <c r="D10">
        <f>GETPIVOTDATA("核補金額",'代表補助額度'!$B$2,"建議人","卑南鄉公所")</f>
        <v>0</v>
      </c>
      <c r="E10">
        <f>GETPIVOTDATA("核補金額",$A$3,"委辦","委辦")</f>
        <v>77000</v>
      </c>
      <c r="F10">
        <f>C10-D10-E10</f>
        <v>563000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D20" sqref="D20"/>
    </sheetView>
  </sheetViews>
  <sheetFormatPr defaultColWidth="9.00390625" defaultRowHeight="15.75"/>
  <cols>
    <col min="1" max="1" width="59.875" style="0" customWidth="1"/>
    <col min="2" max="2" width="18.50390625" style="0" bestFit="1" customWidth="1"/>
  </cols>
  <sheetData>
    <row r="3" spans="1:4" ht="15.75">
      <c r="A3" s="1" t="s">
        <v>22</v>
      </c>
      <c r="B3" t="s">
        <v>24</v>
      </c>
      <c r="C3" s="8" t="s">
        <v>28</v>
      </c>
      <c r="D3" s="9" t="s">
        <v>29</v>
      </c>
    </row>
    <row r="4" spans="1:4" ht="15.75">
      <c r="A4" s="2" t="s">
        <v>13</v>
      </c>
      <c r="B4" s="3">
        <v>25000</v>
      </c>
      <c r="C4" s="7">
        <v>40000</v>
      </c>
      <c r="D4" s="9" t="e">
        <f>C4-GETPIVOTDATA("核補金額",$A$3,"會計科目","文化支出-文教活動-宗教禮俗-對國內團體之捐助")</f>
        <v>#REF!</v>
      </c>
    </row>
    <row r="5" spans="1:4" ht="15.75">
      <c r="A5" s="2" t="s">
        <v>23</v>
      </c>
      <c r="B5" s="3">
        <v>25000</v>
      </c>
      <c r="C5" s="7"/>
      <c r="D5" s="9"/>
    </row>
    <row r="6" spans="3:4" ht="15.75">
      <c r="C6" s="7">
        <v>60000</v>
      </c>
      <c r="D6" s="9" t="e">
        <f>C6-GETPIVOTDATA("核補金額",$A$3,"會計科目","教育支出-教育管理及輔導-教育管理-獎補助費-對國內團體之捐助")</f>
        <v>#REF!</v>
      </c>
    </row>
    <row r="7" spans="3:4" ht="15.75">
      <c r="C7" s="7">
        <v>65000</v>
      </c>
      <c r="D7" s="9" t="e">
        <f>C7-GETPIVOTDATA("核補金額",$A$3,"會計科目","農業支出-農業管理與輔導-農產推廣-獎補助費-對國內團體之捐助（1）")</f>
        <v>#REF!</v>
      </c>
    </row>
    <row r="8" spans="3:4" ht="15.75">
      <c r="C8" s="7">
        <v>80000</v>
      </c>
      <c r="D8" s="9" t="e">
        <f>C8-GETPIVOTDATA("核補金額",$A$3,"會計科目","褔利服務支出-社政業務-社會運動-獎補助費-對國內團體之捐助（1）")</f>
        <v>#REF!</v>
      </c>
    </row>
    <row r="9" spans="3:4" ht="15.75">
      <c r="C9" s="7">
        <v>1110000</v>
      </c>
      <c r="D9" s="9" t="e">
        <f>C9-GETPIVOTDATA("核補金額",$A$3,"會計科目","褔利服務支出-社政業務-社會運動-獎補助費-對國內團體之捐助（2）")</f>
        <v>#REF!</v>
      </c>
    </row>
    <row r="10" spans="3:4" ht="15.75">
      <c r="C10" s="7">
        <v>60000</v>
      </c>
      <c r="D10" s="9" t="e">
        <f>C10-GETPIVOTDATA("核補金額",$A$3,"會計科目","褔利服務支出-社政業務-社會褔利-獎補助費-對國內團體之捐助（1）")</f>
        <v>#REF!</v>
      </c>
    </row>
    <row r="11" spans="3:4" ht="15.75">
      <c r="C11" s="7">
        <v>100000</v>
      </c>
      <c r="D11" s="9" t="e">
        <f>C11-GETPIVOTDATA("核補金額",$A$3,"會計科目","褔利服務支出-社政業務-社會褔利-獎補助費-對國內團體之捐助（2）")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A62"/>
  <sheetViews>
    <sheetView zoomScale="86" zoomScaleNormal="86" zoomScalePageLayoutView="0" workbookViewId="0" topLeftCell="AH1">
      <selection activeCell="BB9" sqref="BB9"/>
    </sheetView>
  </sheetViews>
  <sheetFormatPr defaultColWidth="12.50390625" defaultRowHeight="58.5" customHeight="1"/>
  <cols>
    <col min="1" max="2" width="12.50390625" style="45" customWidth="1"/>
    <col min="3" max="25" width="0" style="45" hidden="1" customWidth="1"/>
    <col min="26" max="27" width="12.50390625" style="45" hidden="1" customWidth="1"/>
    <col min="28" max="28" width="7.75390625" style="81" customWidth="1"/>
    <col min="29" max="33" width="12.50390625" style="45" customWidth="1"/>
    <col min="34" max="34" width="8.50390625" style="81" customWidth="1"/>
    <col min="35" max="38" width="12.50390625" style="45" customWidth="1"/>
    <col min="39" max="39" width="8.50390625" style="81" customWidth="1"/>
    <col min="40" max="40" width="12.50390625" style="45" customWidth="1"/>
    <col min="41" max="41" width="8.50390625" style="81" customWidth="1"/>
    <col min="42" max="42" width="14.875" style="45" customWidth="1"/>
    <col min="43" max="43" width="8.50390625" style="81" customWidth="1"/>
    <col min="44" max="44" width="15.375" style="45" customWidth="1"/>
    <col min="45" max="45" width="8.375" style="81" customWidth="1"/>
    <col min="46" max="46" width="12.50390625" style="45" customWidth="1"/>
    <col min="47" max="47" width="8.50390625" style="81" customWidth="1"/>
    <col min="48" max="48" width="15.625" style="45" customWidth="1"/>
    <col min="49" max="49" width="8.50390625" style="81" customWidth="1"/>
    <col min="50" max="50" width="15.50390625" style="45" customWidth="1"/>
    <col min="51" max="51" width="8.50390625" style="81" customWidth="1"/>
    <col min="52" max="52" width="16.125" style="45" customWidth="1"/>
    <col min="53" max="53" width="8.50390625" style="81" customWidth="1"/>
    <col min="54" max="16384" width="12.50390625" style="45" customWidth="1"/>
  </cols>
  <sheetData>
    <row r="1" spans="1:53" ht="58.5" customHeight="1">
      <c r="A1" s="45" t="s">
        <v>113</v>
      </c>
      <c r="B1" s="46" t="s">
        <v>13</v>
      </c>
      <c r="C1" s="46" t="s">
        <v>88</v>
      </c>
      <c r="D1" s="46" t="s">
        <v>89</v>
      </c>
      <c r="E1" s="46" t="s">
        <v>90</v>
      </c>
      <c r="F1" s="46" t="s">
        <v>91</v>
      </c>
      <c r="G1" s="46" t="s">
        <v>92</v>
      </c>
      <c r="H1" s="46" t="s">
        <v>93</v>
      </c>
      <c r="I1" s="46" t="s">
        <v>94</v>
      </c>
      <c r="J1" s="46" t="s">
        <v>95</v>
      </c>
      <c r="K1" s="46" t="s">
        <v>78</v>
      </c>
      <c r="L1" s="46" t="s">
        <v>96</v>
      </c>
      <c r="M1" s="46" t="s">
        <v>97</v>
      </c>
      <c r="N1" s="46" t="s">
        <v>98</v>
      </c>
      <c r="O1" s="46" t="s">
        <v>99</v>
      </c>
      <c r="P1" s="46" t="s">
        <v>100</v>
      </c>
      <c r="Q1" s="46" t="s">
        <v>101</v>
      </c>
      <c r="R1" s="46" t="s">
        <v>102</v>
      </c>
      <c r="S1" s="46" t="s">
        <v>103</v>
      </c>
      <c r="T1" s="46" t="s">
        <v>104</v>
      </c>
      <c r="U1" s="46" t="s">
        <v>105</v>
      </c>
      <c r="V1" s="46" t="s">
        <v>106</v>
      </c>
      <c r="W1" s="46" t="s">
        <v>107</v>
      </c>
      <c r="X1" s="46" t="s">
        <v>108</v>
      </c>
      <c r="Y1" s="46" t="s">
        <v>109</v>
      </c>
      <c r="Z1" s="46" t="s">
        <v>110</v>
      </c>
      <c r="AA1" s="46" t="s">
        <v>111</v>
      </c>
      <c r="AB1" s="79" t="s">
        <v>498</v>
      </c>
      <c r="AC1" s="46" t="s">
        <v>112</v>
      </c>
      <c r="AD1" s="46" t="s">
        <v>89</v>
      </c>
      <c r="AE1" s="46" t="s">
        <v>90</v>
      </c>
      <c r="AF1" s="46" t="s">
        <v>91</v>
      </c>
      <c r="AG1" s="46" t="s">
        <v>92</v>
      </c>
      <c r="AH1" s="79" t="s">
        <v>498</v>
      </c>
      <c r="AI1" s="46" t="s">
        <v>93</v>
      </c>
      <c r="AJ1" s="46" t="s">
        <v>94</v>
      </c>
      <c r="AK1" s="46" t="s">
        <v>95</v>
      </c>
      <c r="AL1" s="46" t="s">
        <v>78</v>
      </c>
      <c r="AM1" s="79" t="s">
        <v>498</v>
      </c>
      <c r="AN1" s="46" t="s">
        <v>129</v>
      </c>
      <c r="AO1" s="79" t="s">
        <v>498</v>
      </c>
      <c r="AP1" s="46" t="s">
        <v>345</v>
      </c>
      <c r="AQ1" s="79" t="s">
        <v>498</v>
      </c>
      <c r="AR1" s="46" t="s">
        <v>205</v>
      </c>
      <c r="AS1" s="79" t="s">
        <v>497</v>
      </c>
      <c r="AT1" s="75" t="s">
        <v>206</v>
      </c>
      <c r="AU1" s="79" t="s">
        <v>498</v>
      </c>
      <c r="AV1" s="75" t="s">
        <v>388</v>
      </c>
      <c r="AW1" s="79" t="s">
        <v>498</v>
      </c>
      <c r="AX1" s="75" t="s">
        <v>420</v>
      </c>
      <c r="AY1" s="79" t="s">
        <v>498</v>
      </c>
      <c r="AZ1" s="75" t="s">
        <v>424</v>
      </c>
      <c r="BA1" s="79" t="s">
        <v>498</v>
      </c>
    </row>
    <row r="2" spans="1:53" s="59" customFormat="1" ht="17.25" customHeight="1">
      <c r="A2" s="59" t="s">
        <v>114</v>
      </c>
      <c r="B2" s="59">
        <v>60000</v>
      </c>
      <c r="AB2" s="80"/>
      <c r="AC2" s="59">
        <v>50000</v>
      </c>
      <c r="AD2" s="59">
        <v>200000</v>
      </c>
      <c r="AE2" s="59">
        <v>8000</v>
      </c>
      <c r="AF2" s="59">
        <v>150000</v>
      </c>
      <c r="AG2" s="59">
        <v>120000</v>
      </c>
      <c r="AH2" s="80"/>
      <c r="AI2" s="59">
        <v>200000</v>
      </c>
      <c r="AJ2" s="59">
        <v>300000</v>
      </c>
      <c r="AK2" s="59">
        <v>300000</v>
      </c>
      <c r="AL2" s="59">
        <v>540000</v>
      </c>
      <c r="AM2" s="80"/>
      <c r="AN2" s="59">
        <v>540000</v>
      </c>
      <c r="AO2" s="80"/>
      <c r="AP2" s="59">
        <v>80000</v>
      </c>
      <c r="AQ2" s="80"/>
      <c r="AR2" s="59">
        <v>2100000</v>
      </c>
      <c r="AS2" s="80"/>
      <c r="AT2" s="59">
        <v>1000000</v>
      </c>
      <c r="AU2" s="80"/>
      <c r="AV2" s="59">
        <v>60000</v>
      </c>
      <c r="AW2" s="80"/>
      <c r="AX2" s="59">
        <v>100000</v>
      </c>
      <c r="AY2" s="80"/>
      <c r="AZ2" s="59">
        <v>60000</v>
      </c>
      <c r="BA2" s="80"/>
    </row>
    <row r="3" spans="2:53" ht="17.25" customHeight="1">
      <c r="B3" s="45">
        <v>5000</v>
      </c>
      <c r="AB3" s="81">
        <v>107001</v>
      </c>
      <c r="AC3" s="45">
        <v>0</v>
      </c>
      <c r="AD3" s="45">
        <v>0</v>
      </c>
      <c r="AE3" s="45">
        <v>0</v>
      </c>
      <c r="AF3" s="45">
        <v>0</v>
      </c>
      <c r="AG3" s="45">
        <v>30000</v>
      </c>
      <c r="AH3" s="81" t="s">
        <v>541</v>
      </c>
      <c r="AI3" s="45">
        <v>0</v>
      </c>
      <c r="AJ3" s="45">
        <v>0</v>
      </c>
      <c r="AK3" s="45">
        <v>0</v>
      </c>
      <c r="AL3" s="45">
        <v>5000</v>
      </c>
      <c r="AM3" s="81" t="s">
        <v>500</v>
      </c>
      <c r="AN3" s="45">
        <v>20000</v>
      </c>
      <c r="AO3" s="81" t="s">
        <v>533</v>
      </c>
      <c r="AP3" s="45">
        <v>20000</v>
      </c>
      <c r="AQ3" s="81" t="s">
        <v>542</v>
      </c>
      <c r="AR3" s="45">
        <v>20000</v>
      </c>
      <c r="AS3" s="81" t="s">
        <v>503</v>
      </c>
      <c r="AT3" s="45">
        <v>20000</v>
      </c>
      <c r="AU3" s="81" t="s">
        <v>510</v>
      </c>
      <c r="AV3" s="45">
        <v>10000</v>
      </c>
      <c r="AW3" s="81" t="s">
        <v>543</v>
      </c>
      <c r="AX3" s="45">
        <v>20000</v>
      </c>
      <c r="AY3" s="81" t="s">
        <v>544</v>
      </c>
      <c r="AZ3" s="45">
        <v>8000</v>
      </c>
      <c r="BA3" s="81" t="s">
        <v>545</v>
      </c>
    </row>
    <row r="4" spans="2:53" ht="17.25" customHeight="1">
      <c r="B4" s="45">
        <v>5000</v>
      </c>
      <c r="AB4" s="81">
        <v>107001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I4" s="45">
        <v>0</v>
      </c>
      <c r="AJ4" s="45">
        <v>0</v>
      </c>
      <c r="AK4" s="45">
        <v>0</v>
      </c>
      <c r="AL4" s="45">
        <v>20000</v>
      </c>
      <c r="AM4" s="81" t="s">
        <v>501</v>
      </c>
      <c r="AN4" s="45">
        <v>20000</v>
      </c>
      <c r="AO4" s="81" t="s">
        <v>534</v>
      </c>
      <c r="AP4" s="45">
        <v>0</v>
      </c>
      <c r="AR4" s="45">
        <v>20000</v>
      </c>
      <c r="AS4" s="81" t="s">
        <v>504</v>
      </c>
      <c r="AT4" s="45">
        <v>20000</v>
      </c>
      <c r="AU4" s="81" t="s">
        <v>516</v>
      </c>
      <c r="AV4" s="45">
        <v>0</v>
      </c>
      <c r="AX4" s="45">
        <v>0</v>
      </c>
      <c r="AZ4" s="45">
        <v>6000</v>
      </c>
      <c r="BA4" s="81" t="s">
        <v>601</v>
      </c>
    </row>
    <row r="5" spans="2:52" ht="17.25" customHeight="1">
      <c r="B5" s="45">
        <v>5000</v>
      </c>
      <c r="AB5" s="81" t="s">
        <v>499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I5" s="45">
        <v>0</v>
      </c>
      <c r="AJ5" s="45">
        <v>0</v>
      </c>
      <c r="AK5" s="45">
        <v>0</v>
      </c>
      <c r="AL5" s="45">
        <v>5000</v>
      </c>
      <c r="AM5" s="81" t="s">
        <v>502</v>
      </c>
      <c r="AN5" s="45">
        <v>10000</v>
      </c>
      <c r="AO5" s="81" t="s">
        <v>535</v>
      </c>
      <c r="AP5" s="45">
        <v>0</v>
      </c>
      <c r="AR5" s="45">
        <v>20000</v>
      </c>
      <c r="AS5" s="81" t="s">
        <v>505</v>
      </c>
      <c r="AT5" s="45">
        <v>20000</v>
      </c>
      <c r="AU5" s="81" t="s">
        <v>518</v>
      </c>
      <c r="AV5" s="45">
        <v>0</v>
      </c>
      <c r="AX5" s="45">
        <v>0</v>
      </c>
      <c r="AZ5" s="45">
        <v>0</v>
      </c>
    </row>
    <row r="6" spans="2:52" ht="17.25" customHeight="1">
      <c r="B6" s="45">
        <v>5000</v>
      </c>
      <c r="AB6" s="81" t="s">
        <v>499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I6" s="45">
        <v>0</v>
      </c>
      <c r="AJ6" s="45">
        <v>0</v>
      </c>
      <c r="AK6" s="45">
        <v>0</v>
      </c>
      <c r="AL6" s="45">
        <v>2000</v>
      </c>
      <c r="AM6" s="81" t="s">
        <v>502</v>
      </c>
      <c r="AN6" s="45">
        <v>0</v>
      </c>
      <c r="AP6" s="45">
        <v>0</v>
      </c>
      <c r="AR6" s="45">
        <v>20000</v>
      </c>
      <c r="AS6" s="81" t="s">
        <v>506</v>
      </c>
      <c r="AT6" s="45">
        <v>5000</v>
      </c>
      <c r="AU6" s="81" t="s">
        <v>521</v>
      </c>
      <c r="AV6" s="45">
        <v>0</v>
      </c>
      <c r="AX6" s="45">
        <v>0</v>
      </c>
      <c r="AZ6" s="45">
        <v>0</v>
      </c>
    </row>
    <row r="7" spans="2:52" ht="17.25" customHeight="1">
      <c r="B7" s="45">
        <v>5000</v>
      </c>
      <c r="AB7" s="81" t="s">
        <v>499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I7" s="45">
        <v>0</v>
      </c>
      <c r="AJ7" s="45">
        <v>0</v>
      </c>
      <c r="AK7" s="45">
        <v>0</v>
      </c>
      <c r="AL7" s="45">
        <v>0</v>
      </c>
      <c r="AN7" s="45">
        <v>0</v>
      </c>
      <c r="AP7" s="45">
        <v>0</v>
      </c>
      <c r="AR7" s="45">
        <v>10000</v>
      </c>
      <c r="AS7" s="81" t="s">
        <v>507</v>
      </c>
      <c r="AT7" s="45">
        <v>5000</v>
      </c>
      <c r="AU7" s="81" t="s">
        <v>521</v>
      </c>
      <c r="AV7" s="45">
        <v>0</v>
      </c>
      <c r="AX7" s="45">
        <v>0</v>
      </c>
      <c r="AZ7" s="45">
        <v>0</v>
      </c>
    </row>
    <row r="8" spans="2:52" ht="17.25" customHeight="1"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I8" s="45">
        <v>0</v>
      </c>
      <c r="AJ8" s="45">
        <v>0</v>
      </c>
      <c r="AK8" s="45">
        <v>0</v>
      </c>
      <c r="AL8" s="45">
        <v>0</v>
      </c>
      <c r="AN8" s="45">
        <v>0</v>
      </c>
      <c r="AP8" s="45">
        <v>0</v>
      </c>
      <c r="AR8" s="45">
        <v>10000</v>
      </c>
      <c r="AS8" s="81" t="s">
        <v>507</v>
      </c>
      <c r="AT8" s="45">
        <v>5000</v>
      </c>
      <c r="AU8" s="81" t="s">
        <v>521</v>
      </c>
      <c r="AV8" s="45">
        <v>0</v>
      </c>
      <c r="AX8" s="45">
        <v>0</v>
      </c>
      <c r="AZ8" s="45">
        <v>0</v>
      </c>
    </row>
    <row r="9" spans="2:52" ht="17.25" customHeight="1"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I9" s="45">
        <v>0</v>
      </c>
      <c r="AJ9" s="45">
        <v>0</v>
      </c>
      <c r="AK9" s="45">
        <v>0</v>
      </c>
      <c r="AL9" s="45">
        <v>0</v>
      </c>
      <c r="AN9" s="45">
        <v>0</v>
      </c>
      <c r="AP9" s="45">
        <v>0</v>
      </c>
      <c r="AR9" s="45">
        <v>10000</v>
      </c>
      <c r="AS9" s="81" t="s">
        <v>507</v>
      </c>
      <c r="AT9" s="45">
        <v>5000</v>
      </c>
      <c r="AU9" s="81" t="s">
        <v>521</v>
      </c>
      <c r="AV9" s="45">
        <v>0</v>
      </c>
      <c r="AX9" s="45">
        <v>0</v>
      </c>
      <c r="AZ9" s="45">
        <v>0</v>
      </c>
    </row>
    <row r="10" spans="2:52" ht="17.25" customHeight="1"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I10" s="45">
        <v>0</v>
      </c>
      <c r="AJ10" s="45">
        <v>0</v>
      </c>
      <c r="AK10" s="45">
        <v>0</v>
      </c>
      <c r="AL10" s="45">
        <v>0</v>
      </c>
      <c r="AN10" s="45">
        <v>0</v>
      </c>
      <c r="AP10" s="45">
        <v>0</v>
      </c>
      <c r="AR10" s="45">
        <v>5000</v>
      </c>
      <c r="AS10" s="81" t="s">
        <v>507</v>
      </c>
      <c r="AT10" s="45">
        <v>5000</v>
      </c>
      <c r="AU10" s="81" t="s">
        <v>522</v>
      </c>
      <c r="AV10" s="45">
        <v>0</v>
      </c>
      <c r="AX10" s="45">
        <v>0</v>
      </c>
      <c r="AZ10" s="45">
        <v>0</v>
      </c>
    </row>
    <row r="11" spans="2:52" ht="17.25" customHeight="1"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I11" s="45">
        <v>0</v>
      </c>
      <c r="AJ11" s="45">
        <v>0</v>
      </c>
      <c r="AK11" s="45">
        <v>0</v>
      </c>
      <c r="AL11" s="45">
        <v>0</v>
      </c>
      <c r="AN11" s="45">
        <v>0</v>
      </c>
      <c r="AP11" s="45">
        <v>0</v>
      </c>
      <c r="AR11" s="45">
        <v>5000</v>
      </c>
      <c r="AS11" s="81" t="s">
        <v>508</v>
      </c>
      <c r="AT11" s="45">
        <v>5000</v>
      </c>
      <c r="AU11" s="81" t="s">
        <v>522</v>
      </c>
      <c r="AV11" s="45">
        <v>0</v>
      </c>
      <c r="AX11" s="45">
        <v>0</v>
      </c>
      <c r="AZ11" s="45">
        <v>0</v>
      </c>
    </row>
    <row r="12" spans="2:52" ht="17.25" customHeight="1"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I12" s="45">
        <v>0</v>
      </c>
      <c r="AJ12" s="45">
        <v>0</v>
      </c>
      <c r="AK12" s="45">
        <v>0</v>
      </c>
      <c r="AL12" s="45">
        <v>0</v>
      </c>
      <c r="AN12" s="45">
        <v>0</v>
      </c>
      <c r="AP12" s="45">
        <v>0</v>
      </c>
      <c r="AR12" s="45">
        <v>20000</v>
      </c>
      <c r="AS12" s="81" t="s">
        <v>509</v>
      </c>
      <c r="AT12" s="45">
        <v>5000</v>
      </c>
      <c r="AU12" s="81" t="s">
        <v>522</v>
      </c>
      <c r="AV12" s="45">
        <v>0</v>
      </c>
      <c r="AX12" s="45">
        <v>0</v>
      </c>
      <c r="AZ12" s="45">
        <v>0</v>
      </c>
    </row>
    <row r="13" spans="2:52" ht="17.25" customHeight="1"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I13" s="45">
        <v>0</v>
      </c>
      <c r="AJ13" s="45">
        <v>0</v>
      </c>
      <c r="AK13" s="45">
        <v>0</v>
      </c>
      <c r="AL13" s="45">
        <v>0</v>
      </c>
      <c r="AN13" s="45">
        <v>0</v>
      </c>
      <c r="AP13" s="45">
        <v>0</v>
      </c>
      <c r="AR13" s="45">
        <v>5000</v>
      </c>
      <c r="AS13" s="81" t="s">
        <v>511</v>
      </c>
      <c r="AT13" s="45">
        <v>5000</v>
      </c>
      <c r="AU13" s="81" t="s">
        <v>522</v>
      </c>
      <c r="AV13" s="45">
        <v>0</v>
      </c>
      <c r="AX13" s="45">
        <v>0</v>
      </c>
      <c r="AZ13" s="45">
        <v>0</v>
      </c>
    </row>
    <row r="14" spans="2:52" ht="17.25" customHeight="1"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I14" s="45">
        <v>0</v>
      </c>
      <c r="AJ14" s="45">
        <v>0</v>
      </c>
      <c r="AK14" s="45">
        <v>0</v>
      </c>
      <c r="AL14" s="45">
        <v>0</v>
      </c>
      <c r="AN14" s="45">
        <v>0</v>
      </c>
      <c r="AP14" s="45">
        <v>0</v>
      </c>
      <c r="AR14" s="45">
        <v>5000</v>
      </c>
      <c r="AS14" s="81" t="s">
        <v>511</v>
      </c>
      <c r="AT14" s="45">
        <v>5000</v>
      </c>
      <c r="AU14" s="81" t="s">
        <v>526</v>
      </c>
      <c r="AV14" s="45">
        <v>0</v>
      </c>
      <c r="AX14" s="45">
        <v>0</v>
      </c>
      <c r="AZ14" s="45">
        <v>0</v>
      </c>
    </row>
    <row r="15" spans="2:52" ht="17.25" customHeight="1"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I15" s="45">
        <v>0</v>
      </c>
      <c r="AJ15" s="45">
        <v>0</v>
      </c>
      <c r="AK15" s="45">
        <v>0</v>
      </c>
      <c r="AL15" s="45">
        <v>0</v>
      </c>
      <c r="AN15" s="45">
        <v>0</v>
      </c>
      <c r="AP15" s="45">
        <v>0</v>
      </c>
      <c r="AR15" s="45">
        <v>5000</v>
      </c>
      <c r="AS15" s="81" t="s">
        <v>511</v>
      </c>
      <c r="AT15" s="45">
        <v>5000</v>
      </c>
      <c r="AU15" s="81" t="s">
        <v>526</v>
      </c>
      <c r="AV15" s="45">
        <v>0</v>
      </c>
      <c r="AX15" s="45">
        <v>0</v>
      </c>
      <c r="AZ15" s="45">
        <v>0</v>
      </c>
    </row>
    <row r="16" spans="2:52" ht="17.25" customHeight="1"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I16" s="45">
        <v>0</v>
      </c>
      <c r="AJ16" s="45">
        <v>0</v>
      </c>
      <c r="AK16" s="45">
        <v>0</v>
      </c>
      <c r="AL16" s="45">
        <v>0</v>
      </c>
      <c r="AN16" s="45">
        <v>0</v>
      </c>
      <c r="AP16" s="45">
        <v>0</v>
      </c>
      <c r="AR16" s="45">
        <v>5000</v>
      </c>
      <c r="AS16" s="81" t="s">
        <v>512</v>
      </c>
      <c r="AT16" s="45">
        <v>5000</v>
      </c>
      <c r="AU16" s="81" t="s">
        <v>526</v>
      </c>
      <c r="AV16" s="45">
        <v>0</v>
      </c>
      <c r="AX16" s="45">
        <v>0</v>
      </c>
      <c r="AZ16" s="45">
        <v>0</v>
      </c>
    </row>
    <row r="17" spans="2:52" ht="17.25" customHeight="1"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I17" s="45">
        <v>0</v>
      </c>
      <c r="AJ17" s="45">
        <v>0</v>
      </c>
      <c r="AK17" s="45">
        <v>0</v>
      </c>
      <c r="AL17" s="45">
        <v>0</v>
      </c>
      <c r="AN17" s="45">
        <v>0</v>
      </c>
      <c r="AP17" s="45">
        <v>0</v>
      </c>
      <c r="AR17" s="45">
        <v>20000</v>
      </c>
      <c r="AS17" s="81" t="s">
        <v>513</v>
      </c>
      <c r="AT17" s="45">
        <v>5000</v>
      </c>
      <c r="AU17" s="81" t="s">
        <v>526</v>
      </c>
      <c r="AV17" s="45">
        <v>0</v>
      </c>
      <c r="AX17" s="45">
        <v>0</v>
      </c>
      <c r="AZ17" s="45">
        <v>0</v>
      </c>
    </row>
    <row r="18" spans="2:52" ht="17.25" customHeight="1"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I18" s="45">
        <v>0</v>
      </c>
      <c r="AJ18" s="45">
        <v>0</v>
      </c>
      <c r="AK18" s="45">
        <v>0</v>
      </c>
      <c r="AL18" s="45">
        <v>0</v>
      </c>
      <c r="AN18" s="45">
        <v>0</v>
      </c>
      <c r="AP18" s="45">
        <v>0</v>
      </c>
      <c r="AR18" s="45">
        <v>10000</v>
      </c>
      <c r="AS18" s="81" t="s">
        <v>514</v>
      </c>
      <c r="AT18" s="45">
        <v>5000</v>
      </c>
      <c r="AU18" s="81" t="s">
        <v>528</v>
      </c>
      <c r="AV18" s="45">
        <v>0</v>
      </c>
      <c r="AX18" s="45">
        <v>0</v>
      </c>
      <c r="AZ18" s="45">
        <v>0</v>
      </c>
    </row>
    <row r="19" spans="2:52" ht="17.25" customHeight="1">
      <c r="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I19" s="45">
        <v>0</v>
      </c>
      <c r="AJ19" s="45">
        <v>0</v>
      </c>
      <c r="AK19" s="45">
        <v>0</v>
      </c>
      <c r="AL19" s="45">
        <v>0</v>
      </c>
      <c r="AN19" s="45">
        <v>0</v>
      </c>
      <c r="AP19" s="45">
        <v>0</v>
      </c>
      <c r="AR19" s="45">
        <v>5000</v>
      </c>
      <c r="AS19" s="81" t="s">
        <v>515</v>
      </c>
      <c r="AT19" s="45">
        <v>5000</v>
      </c>
      <c r="AU19" s="81" t="s">
        <v>528</v>
      </c>
      <c r="AV19" s="45">
        <v>0</v>
      </c>
      <c r="AX19" s="45">
        <v>0</v>
      </c>
      <c r="AZ19" s="45">
        <v>0</v>
      </c>
    </row>
    <row r="20" spans="2:52" ht="17.25" customHeight="1">
      <c r="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I20" s="45">
        <v>0</v>
      </c>
      <c r="AJ20" s="45">
        <v>0</v>
      </c>
      <c r="AK20" s="45">
        <v>0</v>
      </c>
      <c r="AL20" s="45">
        <v>0</v>
      </c>
      <c r="AN20" s="45">
        <v>0</v>
      </c>
      <c r="AP20" s="45">
        <v>0</v>
      </c>
      <c r="AR20" s="45">
        <v>5000</v>
      </c>
      <c r="AS20" s="81" t="s">
        <v>515</v>
      </c>
      <c r="AT20" s="45">
        <v>5000</v>
      </c>
      <c r="AU20" s="81" t="s">
        <v>528</v>
      </c>
      <c r="AV20" s="45">
        <v>0</v>
      </c>
      <c r="AX20" s="45">
        <v>0</v>
      </c>
      <c r="AZ20" s="45">
        <v>0</v>
      </c>
    </row>
    <row r="21" spans="2:52" ht="17.25" customHeight="1">
      <c r="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I21" s="45">
        <v>0</v>
      </c>
      <c r="AJ21" s="45">
        <v>0</v>
      </c>
      <c r="AK21" s="45">
        <v>0</v>
      </c>
      <c r="AL21" s="45">
        <v>0</v>
      </c>
      <c r="AN21" s="45">
        <v>0</v>
      </c>
      <c r="AP21" s="45">
        <v>0</v>
      </c>
      <c r="AR21" s="45">
        <v>5000</v>
      </c>
      <c r="AS21" s="81" t="s">
        <v>515</v>
      </c>
      <c r="AT21" s="45">
        <v>5000</v>
      </c>
      <c r="AU21" s="81" t="s">
        <v>528</v>
      </c>
      <c r="AV21" s="45">
        <v>0</v>
      </c>
      <c r="AX21" s="45">
        <v>0</v>
      </c>
      <c r="AZ21" s="45">
        <v>0</v>
      </c>
    </row>
    <row r="22" spans="2:52" ht="17.25" customHeight="1"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I22" s="45">
        <v>0</v>
      </c>
      <c r="AJ22" s="45">
        <v>0</v>
      </c>
      <c r="AK22" s="45">
        <v>0</v>
      </c>
      <c r="AL22" s="45">
        <v>0</v>
      </c>
      <c r="AN22" s="45">
        <v>0</v>
      </c>
      <c r="AP22" s="45">
        <v>0</v>
      </c>
      <c r="AR22" s="45">
        <v>5000</v>
      </c>
      <c r="AS22" s="81" t="s">
        <v>515</v>
      </c>
      <c r="AT22" s="45">
        <v>0</v>
      </c>
      <c r="AV22" s="45">
        <v>0</v>
      </c>
      <c r="AX22" s="45">
        <v>0</v>
      </c>
      <c r="AZ22" s="45">
        <v>0</v>
      </c>
    </row>
    <row r="23" spans="2:52" ht="17.25" customHeight="1"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I23" s="45">
        <v>0</v>
      </c>
      <c r="AJ23" s="45">
        <v>0</v>
      </c>
      <c r="AK23" s="45">
        <v>0</v>
      </c>
      <c r="AL23" s="45">
        <v>0</v>
      </c>
      <c r="AN23" s="45">
        <v>0</v>
      </c>
      <c r="AP23" s="45">
        <v>0</v>
      </c>
      <c r="AR23" s="45">
        <v>20000</v>
      </c>
      <c r="AS23" s="81" t="s">
        <v>517</v>
      </c>
      <c r="AT23" s="45">
        <v>0</v>
      </c>
      <c r="AV23" s="45">
        <v>0</v>
      </c>
      <c r="AX23" s="45">
        <v>0</v>
      </c>
      <c r="AZ23" s="45">
        <v>0</v>
      </c>
    </row>
    <row r="24" spans="2:52" ht="17.25" customHeight="1"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I24" s="45">
        <v>0</v>
      </c>
      <c r="AJ24" s="45">
        <v>0</v>
      </c>
      <c r="AK24" s="45">
        <v>0</v>
      </c>
      <c r="AL24" s="45">
        <v>0</v>
      </c>
      <c r="AN24" s="45">
        <v>0</v>
      </c>
      <c r="AP24" s="45">
        <v>0</v>
      </c>
      <c r="AR24" s="45">
        <v>20000</v>
      </c>
      <c r="AS24" s="81" t="s">
        <v>519</v>
      </c>
      <c r="AT24" s="45">
        <v>0</v>
      </c>
      <c r="AV24" s="45">
        <v>0</v>
      </c>
      <c r="AX24" s="45">
        <v>0</v>
      </c>
      <c r="AZ24" s="45">
        <v>0</v>
      </c>
    </row>
    <row r="25" spans="2:52" ht="17.25" customHeight="1">
      <c r="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I25" s="45">
        <v>0</v>
      </c>
      <c r="AJ25" s="45">
        <v>0</v>
      </c>
      <c r="AK25" s="45">
        <v>0</v>
      </c>
      <c r="AL25" s="45">
        <v>0</v>
      </c>
      <c r="AN25" s="45">
        <v>0</v>
      </c>
      <c r="AP25" s="45">
        <v>0</v>
      </c>
      <c r="AR25" s="45">
        <v>5000</v>
      </c>
      <c r="AS25" s="81" t="s">
        <v>520</v>
      </c>
      <c r="AT25" s="45">
        <v>0</v>
      </c>
      <c r="AV25" s="45">
        <v>0</v>
      </c>
      <c r="AX25" s="45">
        <v>0</v>
      </c>
      <c r="AZ25" s="45">
        <v>0</v>
      </c>
    </row>
    <row r="26" spans="2:52" ht="17.25" customHeight="1">
      <c r="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I26" s="45">
        <v>0</v>
      </c>
      <c r="AJ26" s="45">
        <v>0</v>
      </c>
      <c r="AK26" s="45">
        <v>0</v>
      </c>
      <c r="AL26" s="45">
        <v>0</v>
      </c>
      <c r="AN26" s="45">
        <v>0</v>
      </c>
      <c r="AP26" s="45">
        <v>0</v>
      </c>
      <c r="AR26" s="45">
        <v>5000</v>
      </c>
      <c r="AS26" s="81" t="s">
        <v>520</v>
      </c>
      <c r="AT26" s="45">
        <v>0</v>
      </c>
      <c r="AV26" s="45">
        <v>0</v>
      </c>
      <c r="AX26" s="45">
        <v>0</v>
      </c>
      <c r="AZ26" s="45">
        <v>0</v>
      </c>
    </row>
    <row r="27" spans="2:52" ht="17.25" customHeight="1">
      <c r="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I27" s="45">
        <v>0</v>
      </c>
      <c r="AJ27" s="45">
        <v>0</v>
      </c>
      <c r="AK27" s="45">
        <v>0</v>
      </c>
      <c r="AL27" s="45">
        <v>0</v>
      </c>
      <c r="AN27" s="45">
        <v>0</v>
      </c>
      <c r="AP27" s="45">
        <v>0</v>
      </c>
      <c r="AR27" s="45">
        <v>5000</v>
      </c>
      <c r="AS27" s="81" t="s">
        <v>520</v>
      </c>
      <c r="AT27" s="45">
        <v>0</v>
      </c>
      <c r="AV27" s="45">
        <v>0</v>
      </c>
      <c r="AX27" s="45">
        <v>0</v>
      </c>
      <c r="AZ27" s="45">
        <v>0</v>
      </c>
    </row>
    <row r="28" spans="2:52" ht="17.25" customHeight="1"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I28" s="45">
        <v>0</v>
      </c>
      <c r="AJ28" s="45">
        <v>0</v>
      </c>
      <c r="AK28" s="45">
        <v>0</v>
      </c>
      <c r="AL28" s="45">
        <v>0</v>
      </c>
      <c r="AN28" s="45">
        <v>0</v>
      </c>
      <c r="AP28" s="45">
        <v>0</v>
      </c>
      <c r="AR28" s="45">
        <v>5000</v>
      </c>
      <c r="AS28" s="81" t="s">
        <v>520</v>
      </c>
      <c r="AT28" s="45">
        <v>0</v>
      </c>
      <c r="AV28" s="45">
        <v>0</v>
      </c>
      <c r="AX28" s="45">
        <v>0</v>
      </c>
      <c r="AZ28" s="45">
        <v>0</v>
      </c>
    </row>
    <row r="29" spans="2:52" ht="17.25" customHeight="1"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I29" s="45">
        <v>0</v>
      </c>
      <c r="AJ29" s="45">
        <v>0</v>
      </c>
      <c r="AK29" s="45">
        <v>0</v>
      </c>
      <c r="AL29" s="45">
        <v>0</v>
      </c>
      <c r="AN29" s="45">
        <v>0</v>
      </c>
      <c r="AP29" s="45">
        <v>0</v>
      </c>
      <c r="AR29" s="45">
        <v>20000</v>
      </c>
      <c r="AS29" s="81" t="s">
        <v>523</v>
      </c>
      <c r="AT29" s="45">
        <v>0</v>
      </c>
      <c r="AV29" s="45">
        <v>0</v>
      </c>
      <c r="AX29" s="45">
        <v>0</v>
      </c>
      <c r="AZ29" s="45">
        <v>0</v>
      </c>
    </row>
    <row r="30" spans="2:52" ht="17.25" customHeight="1"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I30" s="45">
        <v>0</v>
      </c>
      <c r="AJ30" s="45">
        <v>0</v>
      </c>
      <c r="AK30" s="45">
        <v>0</v>
      </c>
      <c r="AL30" s="45">
        <v>0</v>
      </c>
      <c r="AN30" s="45">
        <v>0</v>
      </c>
      <c r="AP30" s="45">
        <v>0</v>
      </c>
      <c r="AR30" s="45">
        <v>20000</v>
      </c>
      <c r="AS30" s="81" t="s">
        <v>524</v>
      </c>
      <c r="AT30" s="45">
        <v>0</v>
      </c>
      <c r="AV30" s="45">
        <v>0</v>
      </c>
      <c r="AX30" s="45">
        <v>0</v>
      </c>
      <c r="AZ30" s="45">
        <v>0</v>
      </c>
    </row>
    <row r="31" spans="2:52" ht="17.25" customHeight="1"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I31" s="45">
        <v>0</v>
      </c>
      <c r="AJ31" s="45">
        <v>0</v>
      </c>
      <c r="AK31" s="45">
        <v>0</v>
      </c>
      <c r="AL31" s="45">
        <v>0</v>
      </c>
      <c r="AN31" s="45">
        <v>0</v>
      </c>
      <c r="AP31" s="45">
        <v>0</v>
      </c>
      <c r="AR31" s="45">
        <v>20000</v>
      </c>
      <c r="AS31" s="81" t="s">
        <v>525</v>
      </c>
      <c r="AT31" s="45">
        <v>0</v>
      </c>
      <c r="AV31" s="45">
        <v>0</v>
      </c>
      <c r="AX31" s="45">
        <v>0</v>
      </c>
      <c r="AZ31" s="45">
        <v>0</v>
      </c>
    </row>
    <row r="32" spans="2:52" ht="17.25" customHeight="1"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I32" s="45">
        <v>0</v>
      </c>
      <c r="AJ32" s="45">
        <v>0</v>
      </c>
      <c r="AK32" s="45">
        <v>0</v>
      </c>
      <c r="AL32" s="45">
        <v>0</v>
      </c>
      <c r="AN32" s="45">
        <v>0</v>
      </c>
      <c r="AP32" s="45">
        <v>0</v>
      </c>
      <c r="AR32" s="45">
        <v>20000</v>
      </c>
      <c r="AS32" s="81" t="s">
        <v>527</v>
      </c>
      <c r="AT32" s="45">
        <v>0</v>
      </c>
      <c r="AV32" s="45">
        <v>0</v>
      </c>
      <c r="AX32" s="45">
        <v>0</v>
      </c>
      <c r="AZ32" s="45">
        <v>0</v>
      </c>
    </row>
    <row r="33" spans="2:52" ht="17.25" customHeight="1"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I33" s="45">
        <v>0</v>
      </c>
      <c r="AJ33" s="45">
        <v>0</v>
      </c>
      <c r="AK33" s="45">
        <v>0</v>
      </c>
      <c r="AL33" s="45">
        <v>0</v>
      </c>
      <c r="AN33" s="45">
        <v>0</v>
      </c>
      <c r="AP33" s="45">
        <v>0</v>
      </c>
      <c r="AR33" s="45">
        <v>10000</v>
      </c>
      <c r="AS33" s="81" t="s">
        <v>529</v>
      </c>
      <c r="AT33" s="45">
        <v>0</v>
      </c>
      <c r="AV33" s="45">
        <v>0</v>
      </c>
      <c r="AX33" s="45">
        <v>0</v>
      </c>
      <c r="AZ33" s="45">
        <v>0</v>
      </c>
    </row>
    <row r="34" spans="2:52" ht="17.25" customHeight="1"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I34" s="45">
        <v>0</v>
      </c>
      <c r="AJ34" s="45">
        <v>0</v>
      </c>
      <c r="AK34" s="45">
        <v>0</v>
      </c>
      <c r="AL34" s="45">
        <v>0</v>
      </c>
      <c r="AN34" s="45">
        <v>0</v>
      </c>
      <c r="AP34" s="45">
        <v>0</v>
      </c>
      <c r="AR34" s="45">
        <v>20000</v>
      </c>
      <c r="AS34" s="81" t="s">
        <v>530</v>
      </c>
      <c r="AT34" s="45">
        <v>0</v>
      </c>
      <c r="AV34" s="45">
        <v>0</v>
      </c>
      <c r="AX34" s="45">
        <v>0</v>
      </c>
      <c r="AZ34" s="45">
        <v>0</v>
      </c>
    </row>
    <row r="35" spans="2:52" ht="17.25" customHeight="1"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I35" s="45">
        <v>0</v>
      </c>
      <c r="AJ35" s="45">
        <v>0</v>
      </c>
      <c r="AK35" s="45">
        <v>0</v>
      </c>
      <c r="AL35" s="45">
        <v>0</v>
      </c>
      <c r="AN35" s="45">
        <v>0</v>
      </c>
      <c r="AP35" s="45">
        <v>0</v>
      </c>
      <c r="AR35" s="45">
        <v>5000</v>
      </c>
      <c r="AS35" s="81" t="s">
        <v>531</v>
      </c>
      <c r="AT35" s="45">
        <v>0</v>
      </c>
      <c r="AV35" s="45">
        <v>0</v>
      </c>
      <c r="AX35" s="45">
        <v>0</v>
      </c>
      <c r="AZ35" s="45">
        <v>0</v>
      </c>
    </row>
    <row r="36" spans="2:52" ht="17.25" customHeight="1"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I36" s="45">
        <v>0</v>
      </c>
      <c r="AJ36" s="45">
        <v>0</v>
      </c>
      <c r="AK36" s="45">
        <v>0</v>
      </c>
      <c r="AL36" s="45">
        <v>0</v>
      </c>
      <c r="AN36" s="45">
        <v>0</v>
      </c>
      <c r="AP36" s="45">
        <v>0</v>
      </c>
      <c r="AR36" s="45">
        <v>5000</v>
      </c>
      <c r="AS36" s="81" t="s">
        <v>531</v>
      </c>
      <c r="AT36" s="45">
        <v>0</v>
      </c>
      <c r="AV36" s="45">
        <v>0</v>
      </c>
      <c r="AX36" s="45">
        <v>0</v>
      </c>
      <c r="AZ36" s="45">
        <v>0</v>
      </c>
    </row>
    <row r="37" spans="2:52" ht="17.25" customHeight="1">
      <c r="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I37" s="45">
        <v>0</v>
      </c>
      <c r="AJ37" s="45">
        <v>0</v>
      </c>
      <c r="AK37" s="45">
        <v>0</v>
      </c>
      <c r="AL37" s="45">
        <v>0</v>
      </c>
      <c r="AN37" s="45">
        <v>0</v>
      </c>
      <c r="AP37" s="45">
        <v>0</v>
      </c>
      <c r="AR37" s="45">
        <v>5000</v>
      </c>
      <c r="AS37" s="81" t="s">
        <v>531</v>
      </c>
      <c r="AT37" s="45">
        <v>0</v>
      </c>
      <c r="AV37" s="45">
        <v>0</v>
      </c>
      <c r="AX37" s="45">
        <v>0</v>
      </c>
      <c r="AZ37" s="45">
        <v>0</v>
      </c>
    </row>
    <row r="38" spans="2:52" ht="17.25" customHeight="1">
      <c r="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I38" s="45">
        <v>0</v>
      </c>
      <c r="AJ38" s="45">
        <v>0</v>
      </c>
      <c r="AK38" s="45">
        <v>0</v>
      </c>
      <c r="AL38" s="45">
        <v>0</v>
      </c>
      <c r="AN38" s="45">
        <v>0</v>
      </c>
      <c r="AP38" s="45">
        <v>0</v>
      </c>
      <c r="AR38" s="45">
        <v>5000</v>
      </c>
      <c r="AS38" s="81" t="s">
        <v>531</v>
      </c>
      <c r="AT38" s="45">
        <v>0</v>
      </c>
      <c r="AV38" s="45">
        <v>0</v>
      </c>
      <c r="AX38" s="45">
        <v>0</v>
      </c>
      <c r="AZ38" s="45">
        <v>0</v>
      </c>
    </row>
    <row r="39" spans="2:52" ht="17.25" customHeight="1">
      <c r="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I39" s="45">
        <v>0</v>
      </c>
      <c r="AJ39" s="45">
        <v>0</v>
      </c>
      <c r="AK39" s="45">
        <v>0</v>
      </c>
      <c r="AL39" s="45">
        <v>0</v>
      </c>
      <c r="AN39" s="45">
        <v>0</v>
      </c>
      <c r="AP39" s="45">
        <v>0</v>
      </c>
      <c r="AR39" s="45">
        <v>10000</v>
      </c>
      <c r="AS39" s="81" t="s">
        <v>532</v>
      </c>
      <c r="AT39" s="45">
        <v>0</v>
      </c>
      <c r="AV39" s="45">
        <v>0</v>
      </c>
      <c r="AX39" s="45">
        <v>0</v>
      </c>
      <c r="AZ39" s="45">
        <v>0</v>
      </c>
    </row>
    <row r="40" spans="2:52" ht="17.25" customHeight="1">
      <c r="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I40" s="45">
        <v>0</v>
      </c>
      <c r="AJ40" s="45">
        <v>0</v>
      </c>
      <c r="AK40" s="45">
        <v>0</v>
      </c>
      <c r="AL40" s="45">
        <v>0</v>
      </c>
      <c r="AN40" s="45">
        <v>0</v>
      </c>
      <c r="AP40" s="45">
        <v>0</v>
      </c>
      <c r="AR40" s="45">
        <v>5000</v>
      </c>
      <c r="AS40" s="81" t="s">
        <v>532</v>
      </c>
      <c r="AT40" s="45">
        <v>0</v>
      </c>
      <c r="AV40" s="45">
        <v>0</v>
      </c>
      <c r="AX40" s="45">
        <v>0</v>
      </c>
      <c r="AZ40" s="45">
        <v>0</v>
      </c>
    </row>
    <row r="41" spans="2:52" ht="17.25" customHeight="1">
      <c r="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I41" s="45">
        <v>0</v>
      </c>
      <c r="AJ41" s="45">
        <v>0</v>
      </c>
      <c r="AK41" s="45">
        <v>0</v>
      </c>
      <c r="AL41" s="45">
        <v>0</v>
      </c>
      <c r="AN41" s="45">
        <v>0</v>
      </c>
      <c r="AP41" s="45">
        <v>0</v>
      </c>
      <c r="AR41" s="45">
        <v>5000</v>
      </c>
      <c r="AS41" s="81" t="s">
        <v>532</v>
      </c>
      <c r="AT41" s="45">
        <v>0</v>
      </c>
      <c r="AV41" s="45">
        <v>0</v>
      </c>
      <c r="AX41" s="45">
        <v>0</v>
      </c>
      <c r="AZ41" s="45">
        <v>0</v>
      </c>
    </row>
    <row r="42" spans="2:52" ht="17.25" customHeight="1">
      <c r="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I42" s="45">
        <v>0</v>
      </c>
      <c r="AJ42" s="45">
        <v>0</v>
      </c>
      <c r="AK42" s="45">
        <v>0</v>
      </c>
      <c r="AL42" s="45">
        <v>0</v>
      </c>
      <c r="AN42" s="45">
        <v>0</v>
      </c>
      <c r="AP42" s="45">
        <v>0</v>
      </c>
      <c r="AR42" s="45">
        <v>20000</v>
      </c>
      <c r="AS42" s="81" t="s">
        <v>557</v>
      </c>
      <c r="AT42" s="45">
        <v>0</v>
      </c>
      <c r="AV42" s="45">
        <v>0</v>
      </c>
      <c r="AX42" s="45">
        <v>0</v>
      </c>
      <c r="AZ42" s="45">
        <v>0</v>
      </c>
    </row>
    <row r="43" spans="2:52" ht="17.25" customHeight="1">
      <c r="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I43" s="45">
        <v>0</v>
      </c>
      <c r="AJ43" s="45">
        <v>0</v>
      </c>
      <c r="AK43" s="45">
        <v>0</v>
      </c>
      <c r="AL43" s="45">
        <v>0</v>
      </c>
      <c r="AN43" s="45">
        <v>0</v>
      </c>
      <c r="AP43" s="45">
        <v>0</v>
      </c>
      <c r="AR43" s="45">
        <v>20000</v>
      </c>
      <c r="AS43" s="81" t="s">
        <v>566</v>
      </c>
      <c r="AT43" s="45">
        <v>0</v>
      </c>
      <c r="AV43" s="45">
        <v>0</v>
      </c>
      <c r="AX43" s="45">
        <v>0</v>
      </c>
      <c r="AZ43" s="45">
        <v>0</v>
      </c>
    </row>
    <row r="44" spans="2:52" ht="17.25" customHeight="1">
      <c r="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I44" s="45">
        <v>0</v>
      </c>
      <c r="AJ44" s="45">
        <v>0</v>
      </c>
      <c r="AK44" s="45">
        <v>0</v>
      </c>
      <c r="AL44" s="45">
        <v>0</v>
      </c>
      <c r="AN44" s="45">
        <v>0</v>
      </c>
      <c r="AP44" s="45">
        <v>0</v>
      </c>
      <c r="AR44" s="45">
        <v>20000</v>
      </c>
      <c r="AS44" s="81" t="s">
        <v>575</v>
      </c>
      <c r="AT44" s="45">
        <v>0</v>
      </c>
      <c r="AV44" s="45">
        <v>0</v>
      </c>
      <c r="AX44" s="45">
        <v>0</v>
      </c>
      <c r="AZ44" s="45">
        <v>0</v>
      </c>
    </row>
    <row r="45" spans="2:52" ht="17.25" customHeight="1">
      <c r="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I45" s="45">
        <v>0</v>
      </c>
      <c r="AJ45" s="45">
        <v>0</v>
      </c>
      <c r="AK45" s="45">
        <v>0</v>
      </c>
      <c r="AL45" s="45">
        <v>0</v>
      </c>
      <c r="AN45" s="45">
        <v>0</v>
      </c>
      <c r="AP45" s="45">
        <v>0</v>
      </c>
      <c r="AR45" s="45">
        <v>20000</v>
      </c>
      <c r="AS45" s="81" t="s">
        <v>587</v>
      </c>
      <c r="AT45" s="45">
        <v>0</v>
      </c>
      <c r="AV45" s="45">
        <v>0</v>
      </c>
      <c r="AX45" s="45">
        <v>0</v>
      </c>
      <c r="AZ45" s="45">
        <v>0</v>
      </c>
    </row>
    <row r="46" spans="2:52" ht="17.25" customHeight="1">
      <c r="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I46" s="45">
        <v>0</v>
      </c>
      <c r="AJ46" s="45">
        <v>0</v>
      </c>
      <c r="AK46" s="45">
        <v>0</v>
      </c>
      <c r="AL46" s="45">
        <v>0</v>
      </c>
      <c r="AN46" s="45">
        <v>0</v>
      </c>
      <c r="AP46" s="45">
        <v>0</v>
      </c>
      <c r="AR46" s="45">
        <v>10000</v>
      </c>
      <c r="AS46" s="81" t="s">
        <v>598</v>
      </c>
      <c r="AT46" s="45">
        <v>0</v>
      </c>
      <c r="AV46" s="45">
        <v>0</v>
      </c>
      <c r="AX46" s="45">
        <v>0</v>
      </c>
      <c r="AZ46" s="45">
        <v>0</v>
      </c>
    </row>
    <row r="47" spans="2:52" ht="17.25" customHeight="1">
      <c r="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I47" s="45">
        <v>0</v>
      </c>
      <c r="AJ47" s="45">
        <v>0</v>
      </c>
      <c r="AK47" s="45">
        <v>0</v>
      </c>
      <c r="AL47" s="45">
        <v>0</v>
      </c>
      <c r="AN47" s="45">
        <v>0</v>
      </c>
      <c r="AP47" s="45">
        <v>0</v>
      </c>
      <c r="AR47" s="45">
        <v>5000</v>
      </c>
      <c r="AS47" s="81" t="s">
        <v>598</v>
      </c>
      <c r="AT47" s="45">
        <v>0</v>
      </c>
      <c r="AV47" s="45">
        <v>0</v>
      </c>
      <c r="AX47" s="45">
        <v>0</v>
      </c>
      <c r="AZ47" s="45">
        <v>0</v>
      </c>
    </row>
    <row r="48" spans="2:52" ht="17.25" customHeight="1">
      <c r="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I48" s="45">
        <v>0</v>
      </c>
      <c r="AJ48" s="45">
        <v>0</v>
      </c>
      <c r="AK48" s="45">
        <v>0</v>
      </c>
      <c r="AL48" s="45">
        <v>0</v>
      </c>
      <c r="AN48" s="45">
        <v>0</v>
      </c>
      <c r="AP48" s="45">
        <v>0</v>
      </c>
      <c r="AR48" s="45">
        <v>5000</v>
      </c>
      <c r="AS48" s="81" t="s">
        <v>598</v>
      </c>
      <c r="AT48" s="45">
        <v>0</v>
      </c>
      <c r="AV48" s="45">
        <v>0</v>
      </c>
      <c r="AX48" s="45">
        <v>0</v>
      </c>
      <c r="AZ48" s="45">
        <v>0</v>
      </c>
    </row>
    <row r="49" spans="2:52" ht="17.25" customHeight="1">
      <c r="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I49" s="45">
        <v>0</v>
      </c>
      <c r="AJ49" s="45">
        <v>0</v>
      </c>
      <c r="AK49" s="45">
        <v>0</v>
      </c>
      <c r="AL49" s="45">
        <v>0</v>
      </c>
      <c r="AN49" s="45">
        <v>0</v>
      </c>
      <c r="AP49" s="45">
        <v>0</v>
      </c>
      <c r="AR49" s="45">
        <v>0</v>
      </c>
      <c r="AT49" s="45">
        <v>0</v>
      </c>
      <c r="AV49" s="45">
        <v>0</v>
      </c>
      <c r="AX49" s="45">
        <v>0</v>
      </c>
      <c r="AZ49" s="45">
        <v>0</v>
      </c>
    </row>
    <row r="50" spans="2:52" ht="17.25" customHeight="1">
      <c r="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I50" s="45">
        <v>0</v>
      </c>
      <c r="AJ50" s="45">
        <v>0</v>
      </c>
      <c r="AK50" s="45">
        <v>0</v>
      </c>
      <c r="AL50" s="45">
        <v>0</v>
      </c>
      <c r="AN50" s="45">
        <v>0</v>
      </c>
      <c r="AP50" s="45">
        <v>0</v>
      </c>
      <c r="AR50" s="45">
        <v>0</v>
      </c>
      <c r="AT50" s="45">
        <v>0</v>
      </c>
      <c r="AV50" s="45">
        <v>0</v>
      </c>
      <c r="AX50" s="45">
        <v>0</v>
      </c>
      <c r="AZ50" s="45">
        <v>0</v>
      </c>
    </row>
    <row r="51" spans="2:52" ht="17.25" customHeight="1">
      <c r="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I51" s="45">
        <v>0</v>
      </c>
      <c r="AJ51" s="45">
        <v>0</v>
      </c>
      <c r="AK51" s="45">
        <v>0</v>
      </c>
      <c r="AL51" s="45">
        <v>0</v>
      </c>
      <c r="AN51" s="45">
        <v>0</v>
      </c>
      <c r="AP51" s="45">
        <v>0</v>
      </c>
      <c r="AR51" s="45">
        <v>0</v>
      </c>
      <c r="AT51" s="45">
        <v>0</v>
      </c>
      <c r="AV51" s="45">
        <v>0</v>
      </c>
      <c r="AX51" s="45">
        <v>0</v>
      </c>
      <c r="AZ51" s="45">
        <v>0</v>
      </c>
    </row>
    <row r="52" spans="2:52" ht="17.25" customHeight="1">
      <c r="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I52" s="45">
        <v>0</v>
      </c>
      <c r="AJ52" s="45">
        <v>0</v>
      </c>
      <c r="AK52" s="45">
        <v>0</v>
      </c>
      <c r="AL52" s="45">
        <v>0</v>
      </c>
      <c r="AN52" s="45">
        <v>0</v>
      </c>
      <c r="AP52" s="45">
        <v>0</v>
      </c>
      <c r="AR52" s="45">
        <v>0</v>
      </c>
      <c r="AT52" s="45">
        <v>0</v>
      </c>
      <c r="AV52" s="45">
        <v>0</v>
      </c>
      <c r="AX52" s="45">
        <v>0</v>
      </c>
      <c r="AZ52" s="45">
        <v>0</v>
      </c>
    </row>
    <row r="53" spans="2:52" ht="17.25" customHeight="1">
      <c r="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I53" s="45">
        <v>0</v>
      </c>
      <c r="AJ53" s="45">
        <v>0</v>
      </c>
      <c r="AK53" s="45">
        <v>0</v>
      </c>
      <c r="AL53" s="45">
        <v>0</v>
      </c>
      <c r="AN53" s="45">
        <v>0</v>
      </c>
      <c r="AP53" s="45">
        <v>0</v>
      </c>
      <c r="AR53" s="45">
        <v>0</v>
      </c>
      <c r="AT53" s="45">
        <v>0</v>
      </c>
      <c r="AV53" s="45">
        <v>0</v>
      </c>
      <c r="AX53" s="45">
        <v>0</v>
      </c>
      <c r="AZ53" s="45">
        <v>0</v>
      </c>
    </row>
    <row r="54" spans="2:52" ht="17.25" customHeight="1">
      <c r="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I54" s="45">
        <v>0</v>
      </c>
      <c r="AJ54" s="45">
        <v>0</v>
      </c>
      <c r="AK54" s="45">
        <v>0</v>
      </c>
      <c r="AL54" s="45">
        <v>0</v>
      </c>
      <c r="AN54" s="45">
        <v>0</v>
      </c>
      <c r="AP54" s="45">
        <v>0</v>
      </c>
      <c r="AR54" s="45">
        <v>0</v>
      </c>
      <c r="AT54" s="45">
        <v>0</v>
      </c>
      <c r="AV54" s="45">
        <v>0</v>
      </c>
      <c r="AX54" s="45">
        <v>0</v>
      </c>
      <c r="AZ54" s="45">
        <v>0</v>
      </c>
    </row>
    <row r="55" spans="2:52" ht="17.25" customHeight="1">
      <c r="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I55" s="45">
        <v>0</v>
      </c>
      <c r="AJ55" s="45">
        <v>0</v>
      </c>
      <c r="AK55" s="45">
        <v>0</v>
      </c>
      <c r="AL55" s="45">
        <v>0</v>
      </c>
      <c r="AN55" s="45">
        <v>0</v>
      </c>
      <c r="AP55" s="45">
        <v>0</v>
      </c>
      <c r="AR55" s="45">
        <v>0</v>
      </c>
      <c r="AT55" s="45">
        <v>0</v>
      </c>
      <c r="AV55" s="45">
        <v>0</v>
      </c>
      <c r="AX55" s="45">
        <v>0</v>
      </c>
      <c r="AZ55" s="45">
        <v>0</v>
      </c>
    </row>
    <row r="56" spans="2:52" ht="17.25" customHeight="1">
      <c r="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I56" s="45">
        <v>0</v>
      </c>
      <c r="AJ56" s="45">
        <v>0</v>
      </c>
      <c r="AK56" s="45">
        <v>0</v>
      </c>
      <c r="AL56" s="45">
        <v>0</v>
      </c>
      <c r="AN56" s="45">
        <v>0</v>
      </c>
      <c r="AP56" s="45">
        <v>0</v>
      </c>
      <c r="AR56" s="45">
        <v>0</v>
      </c>
      <c r="AT56" s="45">
        <v>0</v>
      </c>
      <c r="AV56" s="45">
        <v>0</v>
      </c>
      <c r="AX56" s="45">
        <v>0</v>
      </c>
      <c r="AZ56" s="45">
        <v>0</v>
      </c>
    </row>
    <row r="57" spans="2:52" ht="17.25" customHeight="1">
      <c r="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I57" s="45">
        <v>0</v>
      </c>
      <c r="AJ57" s="45">
        <v>0</v>
      </c>
      <c r="AK57" s="45">
        <v>0</v>
      </c>
      <c r="AL57" s="45">
        <v>0</v>
      </c>
      <c r="AN57" s="45">
        <v>0</v>
      </c>
      <c r="AP57" s="45">
        <v>0</v>
      </c>
      <c r="AR57" s="45">
        <v>0</v>
      </c>
      <c r="AT57" s="45">
        <v>0</v>
      </c>
      <c r="AV57" s="45">
        <v>0</v>
      </c>
      <c r="AX57" s="45">
        <v>0</v>
      </c>
      <c r="AZ57" s="45">
        <v>0</v>
      </c>
    </row>
    <row r="58" spans="2:52" ht="17.25" customHeight="1">
      <c r="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I58" s="45">
        <v>0</v>
      </c>
      <c r="AJ58" s="45">
        <v>0</v>
      </c>
      <c r="AK58" s="45">
        <v>0</v>
      </c>
      <c r="AL58" s="45">
        <v>0</v>
      </c>
      <c r="AN58" s="45">
        <v>0</v>
      </c>
      <c r="AP58" s="45">
        <v>0</v>
      </c>
      <c r="AR58" s="45">
        <v>0</v>
      </c>
      <c r="AT58" s="45">
        <v>0</v>
      </c>
      <c r="AV58" s="45">
        <v>0</v>
      </c>
      <c r="AX58" s="45">
        <v>0</v>
      </c>
      <c r="AZ58" s="45">
        <v>0</v>
      </c>
    </row>
    <row r="59" spans="2:52" ht="17.25" customHeight="1"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I59" s="45">
        <v>0</v>
      </c>
      <c r="AJ59" s="45">
        <v>0</v>
      </c>
      <c r="AK59" s="45">
        <v>0</v>
      </c>
      <c r="AL59" s="45">
        <v>0</v>
      </c>
      <c r="AN59" s="45">
        <v>0</v>
      </c>
      <c r="AP59" s="45">
        <v>0</v>
      </c>
      <c r="AR59" s="45">
        <v>0</v>
      </c>
      <c r="AT59" s="45">
        <v>0</v>
      </c>
      <c r="AV59" s="45">
        <v>0</v>
      </c>
      <c r="AX59" s="45">
        <v>0</v>
      </c>
      <c r="AZ59" s="45">
        <v>0</v>
      </c>
    </row>
    <row r="60" spans="2:52" ht="17.25" customHeight="1"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I60" s="45">
        <v>0</v>
      </c>
      <c r="AJ60" s="45">
        <v>0</v>
      </c>
      <c r="AK60" s="45">
        <v>0</v>
      </c>
      <c r="AL60" s="45">
        <v>0</v>
      </c>
      <c r="AN60" s="45">
        <v>0</v>
      </c>
      <c r="AP60" s="45">
        <v>0</v>
      </c>
      <c r="AR60" s="45">
        <v>0</v>
      </c>
      <c r="AT60" s="45">
        <v>0</v>
      </c>
      <c r="AV60" s="45">
        <v>0</v>
      </c>
      <c r="AX60" s="45">
        <v>0</v>
      </c>
      <c r="AZ60" s="45">
        <v>0</v>
      </c>
    </row>
    <row r="61" spans="1:52" ht="17.25" customHeight="1">
      <c r="A61" s="45" t="s">
        <v>116</v>
      </c>
      <c r="B61" s="45">
        <f aca="true" t="shared" si="0" ref="B61:AA61">SUM(B3:B60)</f>
        <v>25000</v>
      </c>
      <c r="C61" s="45">
        <f t="shared" si="0"/>
        <v>0</v>
      </c>
      <c r="D61" s="45">
        <f t="shared" si="0"/>
        <v>0</v>
      </c>
      <c r="E61" s="45">
        <f t="shared" si="0"/>
        <v>0</v>
      </c>
      <c r="F61" s="45">
        <f t="shared" si="0"/>
        <v>0</v>
      </c>
      <c r="G61" s="45">
        <f t="shared" si="0"/>
        <v>0</v>
      </c>
      <c r="H61" s="45">
        <f t="shared" si="0"/>
        <v>0</v>
      </c>
      <c r="I61" s="45">
        <f t="shared" si="0"/>
        <v>0</v>
      </c>
      <c r="J61" s="45">
        <f t="shared" si="0"/>
        <v>0</v>
      </c>
      <c r="K61" s="45">
        <f t="shared" si="0"/>
        <v>0</v>
      </c>
      <c r="L61" s="45">
        <f t="shared" si="0"/>
        <v>0</v>
      </c>
      <c r="M61" s="45">
        <f t="shared" si="0"/>
        <v>0</v>
      </c>
      <c r="N61" s="45">
        <f t="shared" si="0"/>
        <v>0</v>
      </c>
      <c r="O61" s="45">
        <f t="shared" si="0"/>
        <v>0</v>
      </c>
      <c r="P61" s="45">
        <f t="shared" si="0"/>
        <v>0</v>
      </c>
      <c r="Q61" s="45">
        <f t="shared" si="0"/>
        <v>0</v>
      </c>
      <c r="R61" s="45">
        <f t="shared" si="0"/>
        <v>0</v>
      </c>
      <c r="S61" s="45">
        <f t="shared" si="0"/>
        <v>0</v>
      </c>
      <c r="T61" s="45">
        <f t="shared" si="0"/>
        <v>0</v>
      </c>
      <c r="U61" s="45">
        <f t="shared" si="0"/>
        <v>0</v>
      </c>
      <c r="V61" s="45">
        <f t="shared" si="0"/>
        <v>0</v>
      </c>
      <c r="W61" s="45">
        <f t="shared" si="0"/>
        <v>0</v>
      </c>
      <c r="X61" s="45">
        <f t="shared" si="0"/>
        <v>0</v>
      </c>
      <c r="Y61" s="45">
        <f t="shared" si="0"/>
        <v>0</v>
      </c>
      <c r="Z61" s="45">
        <f t="shared" si="0"/>
        <v>0</v>
      </c>
      <c r="AA61" s="45">
        <f t="shared" si="0"/>
        <v>0</v>
      </c>
      <c r="AC61" s="45">
        <f>SUM(AC3:AC60)</f>
        <v>0</v>
      </c>
      <c r="AD61" s="45">
        <f>SUM(AD3:AD60)</f>
        <v>0</v>
      </c>
      <c r="AE61" s="45">
        <f>SUM(AE3:AE60)</f>
        <v>0</v>
      </c>
      <c r="AF61" s="45">
        <f>SUM(AF3:AF60)</f>
        <v>0</v>
      </c>
      <c r="AG61" s="45">
        <f>SUM(AG3:AG60)</f>
        <v>30000</v>
      </c>
      <c r="AI61" s="45">
        <f>SUM(AI3:AI60)</f>
        <v>0</v>
      </c>
      <c r="AJ61" s="45">
        <f>SUM(AJ3:AJ60)</f>
        <v>0</v>
      </c>
      <c r="AK61" s="45">
        <f>SUM(AK3:AK60)</f>
        <v>0</v>
      </c>
      <c r="AL61" s="45">
        <f>SUM(AL3:AL60)</f>
        <v>32000</v>
      </c>
      <c r="AN61" s="45">
        <f>SUM(AN3:AN60)</f>
        <v>50000</v>
      </c>
      <c r="AP61" s="45">
        <f>SUM(AP3:AP60)</f>
        <v>20000</v>
      </c>
      <c r="AR61" s="45">
        <f>SUM(AR3:AR60)</f>
        <v>520000</v>
      </c>
      <c r="AT61" s="45">
        <f>SUM(AT3:AT60)</f>
        <v>140000</v>
      </c>
      <c r="AV61" s="45">
        <f>SUM(AV3:AV60)</f>
        <v>10000</v>
      </c>
      <c r="AX61" s="45">
        <f>SUM(AX3:AX60)</f>
        <v>20000</v>
      </c>
      <c r="AZ61" s="45">
        <f>SUM(AZ3:AZ60)</f>
        <v>14000</v>
      </c>
    </row>
    <row r="62" spans="1:53" s="60" customFormat="1" ht="17.25" customHeight="1">
      <c r="A62" s="60" t="s">
        <v>115</v>
      </c>
      <c r="B62" s="60">
        <f aca="true" t="shared" si="1" ref="B62:AA62">B2-B61</f>
        <v>35000</v>
      </c>
      <c r="C62" s="60">
        <f t="shared" si="1"/>
        <v>0</v>
      </c>
      <c r="D62" s="60">
        <f t="shared" si="1"/>
        <v>0</v>
      </c>
      <c r="E62" s="60">
        <f t="shared" si="1"/>
        <v>0</v>
      </c>
      <c r="F62" s="60">
        <f t="shared" si="1"/>
        <v>0</v>
      </c>
      <c r="G62" s="60">
        <f t="shared" si="1"/>
        <v>0</v>
      </c>
      <c r="H62" s="60">
        <f t="shared" si="1"/>
        <v>0</v>
      </c>
      <c r="I62" s="60">
        <f t="shared" si="1"/>
        <v>0</v>
      </c>
      <c r="J62" s="60">
        <f t="shared" si="1"/>
        <v>0</v>
      </c>
      <c r="K62" s="60">
        <f t="shared" si="1"/>
        <v>0</v>
      </c>
      <c r="L62" s="60">
        <f t="shared" si="1"/>
        <v>0</v>
      </c>
      <c r="M62" s="60">
        <f t="shared" si="1"/>
        <v>0</v>
      </c>
      <c r="N62" s="60">
        <f t="shared" si="1"/>
        <v>0</v>
      </c>
      <c r="O62" s="60">
        <f t="shared" si="1"/>
        <v>0</v>
      </c>
      <c r="P62" s="60">
        <f t="shared" si="1"/>
        <v>0</v>
      </c>
      <c r="Q62" s="60">
        <f t="shared" si="1"/>
        <v>0</v>
      </c>
      <c r="R62" s="60">
        <f t="shared" si="1"/>
        <v>0</v>
      </c>
      <c r="S62" s="60">
        <f t="shared" si="1"/>
        <v>0</v>
      </c>
      <c r="T62" s="60">
        <f t="shared" si="1"/>
        <v>0</v>
      </c>
      <c r="U62" s="60">
        <f t="shared" si="1"/>
        <v>0</v>
      </c>
      <c r="V62" s="60">
        <f t="shared" si="1"/>
        <v>0</v>
      </c>
      <c r="W62" s="60">
        <f t="shared" si="1"/>
        <v>0</v>
      </c>
      <c r="X62" s="60">
        <f t="shared" si="1"/>
        <v>0</v>
      </c>
      <c r="Y62" s="60">
        <f t="shared" si="1"/>
        <v>0</v>
      </c>
      <c r="Z62" s="60">
        <f t="shared" si="1"/>
        <v>0</v>
      </c>
      <c r="AA62" s="60">
        <f t="shared" si="1"/>
        <v>0</v>
      </c>
      <c r="AB62" s="82"/>
      <c r="AC62" s="60">
        <f>AC2-AC61</f>
        <v>50000</v>
      </c>
      <c r="AD62" s="60">
        <f>AD2-AD61</f>
        <v>200000</v>
      </c>
      <c r="AE62" s="60">
        <f>AE2-AE61</f>
        <v>8000</v>
      </c>
      <c r="AF62" s="60">
        <f>AF2-AF61</f>
        <v>150000</v>
      </c>
      <c r="AG62" s="60">
        <f>AG2-AG61</f>
        <v>90000</v>
      </c>
      <c r="AH62" s="82"/>
      <c r="AI62" s="60">
        <f>AI2-AI61</f>
        <v>200000</v>
      </c>
      <c r="AJ62" s="60">
        <f>AJ2-AJ61</f>
        <v>300000</v>
      </c>
      <c r="AK62" s="60">
        <f>AK2-AK61</f>
        <v>300000</v>
      </c>
      <c r="AL62" s="60">
        <f>AL2-AL61</f>
        <v>508000</v>
      </c>
      <c r="AM62" s="82"/>
      <c r="AN62" s="60">
        <f>AN2-AN61</f>
        <v>490000</v>
      </c>
      <c r="AO62" s="82"/>
      <c r="AP62" s="60">
        <f>AP2-AP61</f>
        <v>60000</v>
      </c>
      <c r="AQ62" s="82"/>
      <c r="AR62" s="60">
        <f>AR2-AR61</f>
        <v>1580000</v>
      </c>
      <c r="AS62" s="82"/>
      <c r="AT62" s="60">
        <f>AT2-AT61</f>
        <v>860000</v>
      </c>
      <c r="AU62" s="82"/>
      <c r="AV62" s="60">
        <f>AV2-AV61</f>
        <v>50000</v>
      </c>
      <c r="AW62" s="82"/>
      <c r="AX62" s="60">
        <f>AX2-AX61</f>
        <v>80000</v>
      </c>
      <c r="AY62" s="82"/>
      <c r="AZ62" s="60">
        <f>AZ2-AZ61</f>
        <v>46000</v>
      </c>
      <c r="BA62" s="82"/>
    </row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2"/>
  <sheetViews>
    <sheetView zoomScalePageLayoutView="0" workbookViewId="0" topLeftCell="A1">
      <selection activeCell="F13" sqref="F13"/>
    </sheetView>
  </sheetViews>
  <sheetFormatPr defaultColWidth="9.00390625" defaultRowHeight="15.75"/>
  <cols>
    <col min="1" max="1" width="8.875" style="84" customWidth="1"/>
    <col min="2" max="2" width="24.875" style="50" customWidth="1"/>
    <col min="3" max="3" width="11.50390625" style="50" customWidth="1"/>
    <col min="4" max="4" width="11.25390625" style="50" customWidth="1"/>
    <col min="5" max="5" width="31.25390625" style="50" customWidth="1"/>
    <col min="6" max="6" width="67.75390625" style="50" customWidth="1"/>
    <col min="7" max="7" width="21.50390625" style="50" customWidth="1"/>
    <col min="8" max="16384" width="8.875" style="50" customWidth="1"/>
  </cols>
  <sheetData>
    <row r="1" spans="1:8" s="53" customFormat="1" ht="15.75">
      <c r="A1" s="83" t="s">
        <v>498</v>
      </c>
      <c r="B1" s="52" t="s">
        <v>122</v>
      </c>
      <c r="C1" s="52" t="s">
        <v>123</v>
      </c>
      <c r="D1" s="52" t="s">
        <v>124</v>
      </c>
      <c r="E1" s="52" t="s">
        <v>125</v>
      </c>
      <c r="F1" s="56" t="s">
        <v>126</v>
      </c>
      <c r="G1" s="52" t="s">
        <v>11</v>
      </c>
      <c r="H1" s="53" t="s">
        <v>290</v>
      </c>
    </row>
    <row r="2" spans="1:8" ht="35.25" customHeight="1">
      <c r="A2" s="83" t="s">
        <v>533</v>
      </c>
      <c r="B2" s="55" t="s">
        <v>130</v>
      </c>
      <c r="C2" s="54">
        <v>20000</v>
      </c>
      <c r="D2" s="52" t="s">
        <v>127</v>
      </c>
      <c r="E2" s="55" t="s">
        <v>128</v>
      </c>
      <c r="F2" s="55" t="s">
        <v>121</v>
      </c>
      <c r="G2" s="58" t="s">
        <v>131</v>
      </c>
      <c r="H2" s="77" t="s">
        <v>289</v>
      </c>
    </row>
    <row r="3" spans="1:8" ht="64.5">
      <c r="A3" s="83" t="s">
        <v>534</v>
      </c>
      <c r="B3" s="55" t="s">
        <v>136</v>
      </c>
      <c r="C3" s="54">
        <v>20000</v>
      </c>
      <c r="D3" s="52" t="s">
        <v>137</v>
      </c>
      <c r="E3" s="55" t="s">
        <v>150</v>
      </c>
      <c r="F3" s="55" t="s">
        <v>121</v>
      </c>
      <c r="G3" s="58" t="s">
        <v>138</v>
      </c>
      <c r="H3" s="77" t="s">
        <v>371</v>
      </c>
    </row>
    <row r="4" spans="1:7" ht="32.25">
      <c r="A4" s="83" t="s">
        <v>535</v>
      </c>
      <c r="B4" s="55" t="s">
        <v>148</v>
      </c>
      <c r="C4" s="54">
        <v>10000</v>
      </c>
      <c r="D4" s="52" t="s">
        <v>149</v>
      </c>
      <c r="E4" s="55" t="s">
        <v>151</v>
      </c>
      <c r="F4" s="55" t="s">
        <v>121</v>
      </c>
      <c r="G4" s="58" t="s">
        <v>158</v>
      </c>
    </row>
    <row r="5" spans="1:7" ht="32.25">
      <c r="A5" s="83" t="s">
        <v>536</v>
      </c>
      <c r="B5" s="55" t="s">
        <v>282</v>
      </c>
      <c r="C5" s="54">
        <v>30000</v>
      </c>
      <c r="D5" s="52" t="s">
        <v>283</v>
      </c>
      <c r="E5" s="55" t="s">
        <v>284</v>
      </c>
      <c r="F5" s="55" t="s">
        <v>286</v>
      </c>
      <c r="G5" s="58" t="s">
        <v>287</v>
      </c>
    </row>
    <row r="6" spans="1:7" ht="32.25">
      <c r="A6" s="83" t="s">
        <v>537</v>
      </c>
      <c r="B6" s="55" t="s">
        <v>342</v>
      </c>
      <c r="C6" s="54">
        <v>20000</v>
      </c>
      <c r="D6" s="52" t="s">
        <v>343</v>
      </c>
      <c r="E6" s="55" t="s">
        <v>344</v>
      </c>
      <c r="F6" s="55" t="s">
        <v>387</v>
      </c>
      <c r="G6" s="58" t="s">
        <v>346</v>
      </c>
    </row>
    <row r="7" spans="1:7" ht="32.25">
      <c r="A7" s="83" t="s">
        <v>538</v>
      </c>
      <c r="B7" s="55" t="s">
        <v>384</v>
      </c>
      <c r="C7" s="54">
        <v>10000</v>
      </c>
      <c r="D7" s="52" t="s">
        <v>385</v>
      </c>
      <c r="E7" s="55" t="s">
        <v>386</v>
      </c>
      <c r="F7" s="55" t="s">
        <v>418</v>
      </c>
      <c r="G7" s="58" t="s">
        <v>389</v>
      </c>
    </row>
    <row r="8" spans="1:7" ht="32.25">
      <c r="A8" s="83" t="s">
        <v>539</v>
      </c>
      <c r="B8" s="55" t="s">
        <v>422</v>
      </c>
      <c r="C8" s="54">
        <v>20000</v>
      </c>
      <c r="D8" s="52" t="s">
        <v>416</v>
      </c>
      <c r="E8" s="55" t="s">
        <v>417</v>
      </c>
      <c r="F8" s="55" t="s">
        <v>419</v>
      </c>
      <c r="G8" s="58" t="s">
        <v>421</v>
      </c>
    </row>
    <row r="9" spans="1:7" ht="32.25">
      <c r="A9" s="83" t="s">
        <v>540</v>
      </c>
      <c r="B9" s="55" t="s">
        <v>425</v>
      </c>
      <c r="C9" s="54">
        <v>8000</v>
      </c>
      <c r="D9" s="52" t="s">
        <v>426</v>
      </c>
      <c r="E9" s="55" t="s">
        <v>427</v>
      </c>
      <c r="F9" s="55" t="s">
        <v>604</v>
      </c>
      <c r="G9" s="58" t="s">
        <v>428</v>
      </c>
    </row>
    <row r="10" spans="1:7" ht="32.25">
      <c r="A10" s="83" t="s">
        <v>601</v>
      </c>
      <c r="B10" s="55" t="s">
        <v>600</v>
      </c>
      <c r="C10" s="54">
        <v>6000</v>
      </c>
      <c r="D10" s="52" t="s">
        <v>602</v>
      </c>
      <c r="E10" s="55" t="s">
        <v>603</v>
      </c>
      <c r="F10" s="55" t="s">
        <v>423</v>
      </c>
      <c r="G10" s="58" t="s">
        <v>605</v>
      </c>
    </row>
    <row r="11" spans="1:7" ht="15.75">
      <c r="A11" s="83"/>
      <c r="B11" s="55"/>
      <c r="C11" s="54"/>
      <c r="D11" s="52"/>
      <c r="E11" s="55"/>
      <c r="F11" s="55"/>
      <c r="G11" s="51"/>
    </row>
    <row r="12" spans="1:7" ht="15.75">
      <c r="A12" s="83"/>
      <c r="B12" s="55"/>
      <c r="C12" s="54"/>
      <c r="D12" s="52"/>
      <c r="E12" s="55"/>
      <c r="F12" s="55"/>
      <c r="G12" s="51"/>
    </row>
    <row r="13" spans="1:7" ht="15.75">
      <c r="A13" s="83"/>
      <c r="B13" s="55"/>
      <c r="C13" s="54"/>
      <c r="D13" s="52"/>
      <c r="E13" s="55"/>
      <c r="F13" s="55"/>
      <c r="G13" s="51"/>
    </row>
    <row r="14" spans="1:7" ht="15.75">
      <c r="A14" s="83"/>
      <c r="B14" s="55"/>
      <c r="C14" s="54"/>
      <c r="D14" s="52"/>
      <c r="E14" s="55"/>
      <c r="F14" s="55"/>
      <c r="G14" s="51"/>
    </row>
    <row r="15" spans="1:7" ht="15.75">
      <c r="A15" s="83"/>
      <c r="B15" s="55"/>
      <c r="C15" s="54"/>
      <c r="D15" s="52"/>
      <c r="E15" s="55"/>
      <c r="F15" s="55"/>
      <c r="G15" s="51"/>
    </row>
    <row r="16" spans="1:7" ht="15.75">
      <c r="A16" s="83"/>
      <c r="B16" s="55"/>
      <c r="C16" s="54"/>
      <c r="D16" s="52"/>
      <c r="E16" s="55"/>
      <c r="F16" s="55"/>
      <c r="G16" s="51"/>
    </row>
    <row r="17" spans="1:7" ht="15.75">
      <c r="A17" s="83"/>
      <c r="B17" s="55"/>
      <c r="C17" s="54"/>
      <c r="D17" s="52"/>
      <c r="E17" s="55"/>
      <c r="F17" s="55"/>
      <c r="G17" s="51"/>
    </row>
    <row r="18" spans="1:7" ht="15.75">
      <c r="A18" s="83"/>
      <c r="B18" s="55"/>
      <c r="C18" s="54"/>
      <c r="D18" s="52"/>
      <c r="E18" s="55"/>
      <c r="F18" s="55"/>
      <c r="G18" s="51"/>
    </row>
    <row r="19" spans="1:7" ht="15.75">
      <c r="A19" s="83"/>
      <c r="B19" s="55"/>
      <c r="C19" s="54"/>
      <c r="D19" s="52"/>
      <c r="E19" s="55"/>
      <c r="F19" s="55"/>
      <c r="G19" s="51"/>
    </row>
    <row r="20" spans="1:7" ht="15.75">
      <c r="A20" s="83"/>
      <c r="B20" s="55"/>
      <c r="C20" s="54"/>
      <c r="D20" s="52"/>
      <c r="E20" s="55"/>
      <c r="F20" s="55"/>
      <c r="G20" s="51"/>
    </row>
    <row r="21" spans="1:7" ht="15.75">
      <c r="A21" s="83"/>
      <c r="B21" s="55"/>
      <c r="C21" s="54"/>
      <c r="D21" s="52"/>
      <c r="E21" s="55"/>
      <c r="F21" s="55"/>
      <c r="G21" s="51"/>
    </row>
    <row r="22" spans="1:7" ht="15.75">
      <c r="A22" s="83"/>
      <c r="B22" s="55"/>
      <c r="C22" s="54"/>
      <c r="D22" s="52"/>
      <c r="E22" s="55"/>
      <c r="F22" s="55"/>
      <c r="G22" s="51"/>
    </row>
    <row r="23" spans="1:7" ht="15.75">
      <c r="A23" s="83"/>
      <c r="B23" s="55"/>
      <c r="C23" s="54"/>
      <c r="D23" s="52"/>
      <c r="E23" s="55"/>
      <c r="F23" s="55"/>
      <c r="G23" s="51"/>
    </row>
    <row r="24" spans="1:7" ht="15.75">
      <c r="A24" s="83"/>
      <c r="B24" s="55"/>
      <c r="C24" s="54"/>
      <c r="D24" s="52"/>
      <c r="E24" s="55"/>
      <c r="F24" s="55"/>
      <c r="G24" s="51"/>
    </row>
    <row r="25" spans="1:7" ht="15.75">
      <c r="A25" s="83"/>
      <c r="B25" s="55"/>
      <c r="C25" s="54"/>
      <c r="D25" s="52"/>
      <c r="E25" s="55"/>
      <c r="F25" s="55"/>
      <c r="G25" s="51"/>
    </row>
    <row r="26" spans="1:7" ht="15.75">
      <c r="A26" s="83"/>
      <c r="B26" s="55"/>
      <c r="C26" s="54"/>
      <c r="D26" s="52"/>
      <c r="E26" s="55"/>
      <c r="F26" s="55"/>
      <c r="G26" s="51"/>
    </row>
    <row r="27" spans="1:7" ht="15.75">
      <c r="A27" s="83"/>
      <c r="B27" s="55"/>
      <c r="C27" s="54"/>
      <c r="D27" s="52"/>
      <c r="E27" s="55"/>
      <c r="F27" s="55"/>
      <c r="G27" s="51"/>
    </row>
    <row r="28" spans="1:7" ht="15.75">
      <c r="A28" s="83"/>
      <c r="B28" s="55"/>
      <c r="C28" s="54"/>
      <c r="D28" s="52"/>
      <c r="E28" s="55"/>
      <c r="F28" s="55"/>
      <c r="G28" s="51"/>
    </row>
    <row r="29" spans="1:7" ht="15.75">
      <c r="A29" s="83"/>
      <c r="B29" s="55"/>
      <c r="C29" s="54"/>
      <c r="D29" s="52"/>
      <c r="E29" s="55"/>
      <c r="F29" s="55"/>
      <c r="G29" s="51"/>
    </row>
    <row r="30" spans="1:7" ht="15.75">
      <c r="A30" s="83"/>
      <c r="B30" s="55"/>
      <c r="C30" s="54"/>
      <c r="D30" s="52"/>
      <c r="E30" s="55"/>
      <c r="F30" s="55"/>
      <c r="G30" s="51"/>
    </row>
    <row r="31" spans="1:7" ht="15.75">
      <c r="A31" s="83"/>
      <c r="B31" s="55"/>
      <c r="C31" s="54"/>
      <c r="D31" s="52"/>
      <c r="E31" s="55"/>
      <c r="F31" s="55"/>
      <c r="G31" s="51"/>
    </row>
    <row r="32" spans="1:7" ht="15.75">
      <c r="A32" s="83"/>
      <c r="B32" s="55"/>
      <c r="C32" s="54"/>
      <c r="D32" s="52"/>
      <c r="E32" s="55"/>
      <c r="F32" s="55"/>
      <c r="G32" s="51"/>
    </row>
    <row r="33" spans="1:7" ht="15.75">
      <c r="A33" s="83"/>
      <c r="B33" s="55"/>
      <c r="C33" s="54"/>
      <c r="D33" s="52"/>
      <c r="E33" s="55"/>
      <c r="F33" s="55"/>
      <c r="G33" s="51"/>
    </row>
    <row r="34" spans="1:7" ht="15.75">
      <c r="A34" s="83"/>
      <c r="B34" s="55"/>
      <c r="C34" s="54"/>
      <c r="D34" s="52"/>
      <c r="E34" s="55"/>
      <c r="F34" s="55"/>
      <c r="G34" s="51"/>
    </row>
    <row r="35" spans="1:7" ht="15.75">
      <c r="A35" s="83"/>
      <c r="B35" s="55"/>
      <c r="C35" s="54"/>
      <c r="D35" s="52"/>
      <c r="E35" s="55"/>
      <c r="F35" s="55"/>
      <c r="G35" s="51"/>
    </row>
    <row r="36" spans="1:7" ht="15.75">
      <c r="A36" s="83"/>
      <c r="B36" s="55"/>
      <c r="C36" s="54"/>
      <c r="D36" s="52"/>
      <c r="E36" s="55"/>
      <c r="F36" s="55"/>
      <c r="G36" s="51"/>
    </row>
    <row r="37" spans="1:7" ht="15.75">
      <c r="A37" s="83"/>
      <c r="B37" s="55"/>
      <c r="C37" s="51"/>
      <c r="D37" s="52"/>
      <c r="E37" s="55"/>
      <c r="F37" s="55"/>
      <c r="G37" s="51"/>
    </row>
    <row r="38" spans="1:7" ht="15.75">
      <c r="A38" s="83"/>
      <c r="B38" s="55"/>
      <c r="C38" s="51"/>
      <c r="D38" s="52"/>
      <c r="E38" s="55"/>
      <c r="F38" s="55"/>
      <c r="G38" s="51"/>
    </row>
    <row r="39" spans="1:7" ht="15.75">
      <c r="A39" s="83"/>
      <c r="B39" s="55"/>
      <c r="C39" s="51"/>
      <c r="D39" s="52"/>
      <c r="E39" s="55"/>
      <c r="F39" s="55"/>
      <c r="G39" s="51"/>
    </row>
    <row r="40" spans="1:7" ht="15.75">
      <c r="A40" s="83"/>
      <c r="B40" s="55"/>
      <c r="C40" s="51"/>
      <c r="D40" s="52"/>
      <c r="E40" s="55"/>
      <c r="F40" s="55"/>
      <c r="G40" s="51"/>
    </row>
    <row r="41" spans="1:7" ht="15.75">
      <c r="A41" s="83"/>
      <c r="B41" s="55"/>
      <c r="C41" s="51"/>
      <c r="D41" s="52"/>
      <c r="E41" s="55"/>
      <c r="F41" s="55"/>
      <c r="G41" s="51"/>
    </row>
    <row r="42" spans="1:7" ht="15.75">
      <c r="A42" s="83"/>
      <c r="B42" s="55"/>
      <c r="C42" s="51"/>
      <c r="D42" s="52"/>
      <c r="E42" s="55"/>
      <c r="F42" s="55"/>
      <c r="G42" s="51"/>
    </row>
    <row r="43" spans="1:7" ht="15.75">
      <c r="A43" s="83"/>
      <c r="B43" s="55"/>
      <c r="C43" s="51"/>
      <c r="D43" s="52"/>
      <c r="E43" s="55"/>
      <c r="F43" s="55"/>
      <c r="G43" s="51"/>
    </row>
    <row r="44" spans="1:7" ht="15.75">
      <c r="A44" s="83"/>
      <c r="B44" s="55"/>
      <c r="C44" s="51"/>
      <c r="D44" s="52"/>
      <c r="E44" s="55"/>
      <c r="F44" s="55"/>
      <c r="G44" s="51"/>
    </row>
    <row r="45" spans="1:7" ht="15.75">
      <c r="A45" s="83"/>
      <c r="B45" s="55"/>
      <c r="C45" s="51"/>
      <c r="D45" s="52"/>
      <c r="E45" s="55"/>
      <c r="F45" s="55"/>
      <c r="G45" s="51"/>
    </row>
    <row r="46" spans="1:7" ht="15.75">
      <c r="A46" s="83"/>
      <c r="B46" s="55"/>
      <c r="C46" s="51"/>
      <c r="D46" s="52"/>
      <c r="E46" s="55"/>
      <c r="F46" s="55"/>
      <c r="G46" s="51"/>
    </row>
    <row r="47" spans="1:7" ht="15.75">
      <c r="A47" s="83"/>
      <c r="B47" s="55"/>
      <c r="C47" s="51"/>
      <c r="D47" s="52"/>
      <c r="E47" s="55"/>
      <c r="F47" s="55"/>
      <c r="G47" s="51"/>
    </row>
    <row r="48" spans="1:7" ht="15.75">
      <c r="A48" s="83"/>
      <c r="B48" s="55"/>
      <c r="C48" s="51"/>
      <c r="D48" s="52"/>
      <c r="E48" s="55"/>
      <c r="F48" s="55"/>
      <c r="G48" s="51"/>
    </row>
    <row r="49" spans="1:7" ht="15.75">
      <c r="A49" s="83"/>
      <c r="B49" s="55"/>
      <c r="C49" s="51"/>
      <c r="D49" s="52"/>
      <c r="E49" s="55"/>
      <c r="F49" s="55"/>
      <c r="G49" s="51"/>
    </row>
    <row r="50" spans="1:7" ht="15.75">
      <c r="A50" s="83"/>
      <c r="B50" s="55"/>
      <c r="C50" s="51"/>
      <c r="D50" s="52"/>
      <c r="E50" s="55"/>
      <c r="F50" s="55"/>
      <c r="G50" s="51"/>
    </row>
    <row r="51" spans="1:7" ht="15.75">
      <c r="A51" s="83"/>
      <c r="B51" s="55"/>
      <c r="C51" s="51"/>
      <c r="D51" s="52"/>
      <c r="E51" s="55"/>
      <c r="F51" s="55"/>
      <c r="G51" s="51"/>
    </row>
    <row r="52" spans="1:7" ht="15.75">
      <c r="A52" s="83"/>
      <c r="B52" s="55"/>
      <c r="C52" s="51"/>
      <c r="D52" s="52"/>
      <c r="E52" s="55"/>
      <c r="F52" s="55"/>
      <c r="G52" s="51"/>
    </row>
    <row r="53" spans="1:7" ht="15.75">
      <c r="A53" s="83"/>
      <c r="B53" s="55"/>
      <c r="C53" s="51"/>
      <c r="D53" s="52"/>
      <c r="E53" s="55"/>
      <c r="F53" s="55"/>
      <c r="G53" s="51"/>
    </row>
    <row r="54" spans="1:7" ht="15.75">
      <c r="A54" s="83"/>
      <c r="B54" s="55"/>
      <c r="C54" s="51"/>
      <c r="D54" s="52"/>
      <c r="E54" s="55"/>
      <c r="F54" s="55"/>
      <c r="G54" s="51"/>
    </row>
    <row r="55" spans="1:7" ht="15.75">
      <c r="A55" s="83"/>
      <c r="B55" s="55"/>
      <c r="C55" s="51"/>
      <c r="D55" s="52"/>
      <c r="E55" s="55"/>
      <c r="F55" s="55"/>
      <c r="G55" s="51"/>
    </row>
    <row r="56" spans="1:7" ht="15.75">
      <c r="A56" s="83"/>
      <c r="B56" s="55"/>
      <c r="C56" s="51"/>
      <c r="D56" s="52"/>
      <c r="E56" s="55"/>
      <c r="F56" s="55"/>
      <c r="G56" s="51"/>
    </row>
    <row r="57" spans="1:7" ht="15.75">
      <c r="A57" s="83"/>
      <c r="B57" s="55"/>
      <c r="C57" s="51"/>
      <c r="D57" s="52"/>
      <c r="E57" s="55"/>
      <c r="F57" s="55"/>
      <c r="G57" s="51"/>
    </row>
    <row r="58" spans="1:7" ht="15.75">
      <c r="A58" s="83"/>
      <c r="B58" s="55"/>
      <c r="C58" s="51"/>
      <c r="D58" s="52"/>
      <c r="E58" s="55"/>
      <c r="F58" s="55"/>
      <c r="G58" s="51"/>
    </row>
    <row r="59" spans="1:7" ht="15.75">
      <c r="A59" s="83"/>
      <c r="B59" s="55"/>
      <c r="C59" s="51"/>
      <c r="D59" s="52"/>
      <c r="E59" s="55"/>
      <c r="F59" s="55"/>
      <c r="G59" s="51"/>
    </row>
    <row r="60" spans="1:7" ht="15.75">
      <c r="A60" s="83"/>
      <c r="B60" s="55"/>
      <c r="C60" s="51"/>
      <c r="D60" s="52"/>
      <c r="E60" s="55"/>
      <c r="F60" s="55"/>
      <c r="G60" s="51"/>
    </row>
    <row r="61" spans="1:7" ht="15.75">
      <c r="A61" s="83"/>
      <c r="B61" s="55"/>
      <c r="C61" s="51"/>
      <c r="D61" s="52"/>
      <c r="E61" s="55"/>
      <c r="F61" s="55"/>
      <c r="G61" s="51"/>
    </row>
    <row r="62" spans="1:7" ht="15.75">
      <c r="A62" s="83"/>
      <c r="B62" s="55"/>
      <c r="C62" s="51"/>
      <c r="D62" s="52"/>
      <c r="E62" s="55"/>
      <c r="F62" s="55"/>
      <c r="G62" s="51"/>
    </row>
    <row r="63" spans="1:7" ht="15.75">
      <c r="A63" s="83"/>
      <c r="B63" s="55"/>
      <c r="C63" s="51"/>
      <c r="D63" s="52"/>
      <c r="E63" s="55"/>
      <c r="F63" s="55"/>
      <c r="G63" s="51"/>
    </row>
    <row r="64" spans="1:7" ht="15.75">
      <c r="A64" s="83"/>
      <c r="B64" s="55"/>
      <c r="C64" s="51"/>
      <c r="D64" s="52"/>
      <c r="E64" s="55"/>
      <c r="F64" s="55"/>
      <c r="G64" s="51"/>
    </row>
    <row r="65" spans="1:7" ht="15.75">
      <c r="A65" s="83"/>
      <c r="B65" s="55"/>
      <c r="C65" s="51"/>
      <c r="D65" s="52"/>
      <c r="E65" s="55"/>
      <c r="F65" s="55"/>
      <c r="G65" s="51"/>
    </row>
    <row r="66" spans="1:7" ht="15.75">
      <c r="A66" s="83"/>
      <c r="B66" s="55"/>
      <c r="C66" s="51"/>
      <c r="D66" s="52"/>
      <c r="E66" s="55"/>
      <c r="F66" s="55"/>
      <c r="G66" s="51"/>
    </row>
    <row r="67" spans="1:7" ht="15.75">
      <c r="A67" s="83"/>
      <c r="B67" s="55"/>
      <c r="C67" s="51"/>
      <c r="D67" s="52"/>
      <c r="E67" s="55"/>
      <c r="F67" s="55"/>
      <c r="G67" s="51"/>
    </row>
    <row r="68" spans="1:7" ht="15.75">
      <c r="A68" s="83"/>
      <c r="B68" s="55"/>
      <c r="C68" s="51"/>
      <c r="D68" s="52"/>
      <c r="E68" s="55"/>
      <c r="F68" s="55"/>
      <c r="G68" s="51"/>
    </row>
    <row r="69" spans="1:7" ht="15.75">
      <c r="A69" s="83"/>
      <c r="B69" s="55"/>
      <c r="C69" s="51"/>
      <c r="D69" s="52"/>
      <c r="E69" s="55"/>
      <c r="F69" s="55"/>
      <c r="G69" s="51"/>
    </row>
    <row r="70" spans="1:7" ht="15.75">
      <c r="A70" s="83"/>
      <c r="B70" s="55"/>
      <c r="C70" s="51"/>
      <c r="D70" s="52"/>
      <c r="E70" s="55"/>
      <c r="F70" s="55"/>
      <c r="G70" s="51"/>
    </row>
    <row r="71" spans="1:7" ht="15.75">
      <c r="A71" s="83"/>
      <c r="B71" s="55"/>
      <c r="C71" s="51"/>
      <c r="D71" s="52"/>
      <c r="E71" s="55"/>
      <c r="F71" s="55"/>
      <c r="G71" s="51"/>
    </row>
    <row r="72" spans="1:7" ht="15.75">
      <c r="A72" s="83"/>
      <c r="B72" s="55"/>
      <c r="C72" s="51"/>
      <c r="D72" s="52"/>
      <c r="E72" s="55"/>
      <c r="F72" s="55"/>
      <c r="G72" s="51"/>
    </row>
    <row r="73" spans="1:7" ht="15.75">
      <c r="A73" s="83"/>
      <c r="B73" s="55"/>
      <c r="C73" s="51"/>
      <c r="D73" s="52"/>
      <c r="E73" s="55"/>
      <c r="F73" s="55"/>
      <c r="G73" s="51"/>
    </row>
    <row r="74" spans="1:7" ht="15.75">
      <c r="A74" s="83"/>
      <c r="B74" s="55"/>
      <c r="C74" s="51"/>
      <c r="D74" s="52"/>
      <c r="E74" s="55"/>
      <c r="F74" s="55"/>
      <c r="G74" s="51"/>
    </row>
    <row r="75" spans="1:7" ht="15.75">
      <c r="A75" s="83"/>
      <c r="B75" s="55"/>
      <c r="C75" s="51"/>
      <c r="D75" s="52"/>
      <c r="E75" s="55"/>
      <c r="F75" s="55"/>
      <c r="G75" s="51"/>
    </row>
    <row r="76" spans="1:7" ht="15.75">
      <c r="A76" s="83"/>
      <c r="B76" s="55"/>
      <c r="C76" s="51"/>
      <c r="D76" s="52"/>
      <c r="E76" s="55"/>
      <c r="F76" s="55"/>
      <c r="G76" s="51"/>
    </row>
    <row r="77" spans="1:7" ht="15.75">
      <c r="A77" s="83"/>
      <c r="B77" s="55"/>
      <c r="C77" s="51"/>
      <c r="D77" s="52"/>
      <c r="E77" s="55"/>
      <c r="F77" s="55"/>
      <c r="G77" s="51"/>
    </row>
    <row r="78" spans="1:7" ht="15.75">
      <c r="A78" s="83"/>
      <c r="B78" s="55"/>
      <c r="C78" s="51"/>
      <c r="D78" s="52"/>
      <c r="E78" s="55"/>
      <c r="F78" s="55"/>
      <c r="G78" s="51"/>
    </row>
    <row r="79" spans="1:7" ht="15.75">
      <c r="A79" s="83"/>
      <c r="B79" s="55"/>
      <c r="C79" s="51"/>
      <c r="D79" s="52"/>
      <c r="E79" s="55"/>
      <c r="F79" s="55"/>
      <c r="G79" s="51"/>
    </row>
    <row r="80" spans="1:7" ht="15.75">
      <c r="A80" s="83"/>
      <c r="B80" s="55"/>
      <c r="C80" s="51"/>
      <c r="D80" s="52"/>
      <c r="E80" s="55"/>
      <c r="F80" s="55"/>
      <c r="G80" s="51"/>
    </row>
    <row r="81" spans="1:7" ht="15.75">
      <c r="A81" s="83"/>
      <c r="B81" s="55"/>
      <c r="C81" s="51"/>
      <c r="D81" s="52"/>
      <c r="E81" s="55"/>
      <c r="F81" s="55"/>
      <c r="G81" s="51"/>
    </row>
    <row r="82" spans="1:7" ht="15.75">
      <c r="A82" s="83"/>
      <c r="B82" s="55"/>
      <c r="C82" s="51"/>
      <c r="D82" s="52"/>
      <c r="E82" s="55"/>
      <c r="F82" s="55"/>
      <c r="G82" s="51"/>
    </row>
    <row r="83" spans="1:7" ht="15.75">
      <c r="A83" s="83"/>
      <c r="B83" s="55"/>
      <c r="C83" s="51"/>
      <c r="D83" s="52"/>
      <c r="E83" s="55"/>
      <c r="F83" s="55"/>
      <c r="G83" s="51"/>
    </row>
    <row r="84" spans="1:7" ht="15.75">
      <c r="A84" s="83"/>
      <c r="B84" s="55"/>
      <c r="C84" s="51"/>
      <c r="D84" s="52"/>
      <c r="E84" s="55"/>
      <c r="F84" s="55"/>
      <c r="G84" s="51"/>
    </row>
    <row r="85" spans="1:7" ht="15.75">
      <c r="A85" s="83"/>
      <c r="B85" s="55"/>
      <c r="C85" s="51"/>
      <c r="D85" s="52"/>
      <c r="E85" s="55"/>
      <c r="F85" s="55"/>
      <c r="G85" s="51"/>
    </row>
    <row r="86" spans="1:7" ht="15.75">
      <c r="A86" s="83"/>
      <c r="B86" s="55"/>
      <c r="C86" s="51"/>
      <c r="D86" s="52"/>
      <c r="E86" s="55"/>
      <c r="F86" s="55"/>
      <c r="G86" s="51"/>
    </row>
    <row r="87" spans="1:7" ht="15.75">
      <c r="A87" s="83"/>
      <c r="B87" s="55"/>
      <c r="C87" s="51"/>
      <c r="D87" s="52"/>
      <c r="E87" s="55"/>
      <c r="F87" s="55"/>
      <c r="G87" s="51"/>
    </row>
    <row r="88" spans="1:7" ht="15.75">
      <c r="A88" s="83"/>
      <c r="B88" s="55"/>
      <c r="C88" s="51"/>
      <c r="D88" s="52"/>
      <c r="E88" s="55"/>
      <c r="F88" s="55"/>
      <c r="G88" s="51"/>
    </row>
    <row r="89" spans="1:7" ht="15.75">
      <c r="A89" s="83"/>
      <c r="B89" s="55"/>
      <c r="C89" s="51"/>
      <c r="D89" s="52"/>
      <c r="E89" s="55"/>
      <c r="F89" s="55"/>
      <c r="G89" s="51"/>
    </row>
    <row r="90" spans="1:7" ht="15.75">
      <c r="A90" s="83"/>
      <c r="B90" s="55"/>
      <c r="C90" s="51"/>
      <c r="D90" s="52"/>
      <c r="E90" s="55"/>
      <c r="F90" s="55"/>
      <c r="G90" s="51"/>
    </row>
    <row r="91" spans="1:7" ht="15.75">
      <c r="A91" s="83"/>
      <c r="B91" s="55"/>
      <c r="C91" s="51"/>
      <c r="D91" s="52"/>
      <c r="E91" s="55"/>
      <c r="F91" s="55"/>
      <c r="G91" s="51"/>
    </row>
    <row r="92" spans="1:7" ht="15.75">
      <c r="A92" s="83"/>
      <c r="B92" s="55"/>
      <c r="C92" s="51"/>
      <c r="D92" s="52"/>
      <c r="E92" s="55"/>
      <c r="F92" s="55"/>
      <c r="G92" s="51"/>
    </row>
    <row r="93" spans="1:7" ht="15.75">
      <c r="A93" s="83"/>
      <c r="B93" s="55"/>
      <c r="C93" s="51"/>
      <c r="D93" s="52"/>
      <c r="E93" s="55"/>
      <c r="F93" s="55"/>
      <c r="G93" s="51"/>
    </row>
    <row r="94" spans="1:7" ht="15.75">
      <c r="A94" s="83"/>
      <c r="B94" s="55"/>
      <c r="C94" s="51"/>
      <c r="D94" s="52"/>
      <c r="E94" s="55"/>
      <c r="F94" s="55"/>
      <c r="G94" s="51"/>
    </row>
    <row r="95" spans="1:7" ht="15.75">
      <c r="A95" s="83"/>
      <c r="B95" s="55"/>
      <c r="C95" s="51"/>
      <c r="D95" s="52"/>
      <c r="E95" s="55"/>
      <c r="F95" s="55"/>
      <c r="G95" s="51"/>
    </row>
    <row r="96" spans="1:7" ht="15.75">
      <c r="A96" s="83"/>
      <c r="B96" s="55"/>
      <c r="C96" s="51"/>
      <c r="D96" s="51"/>
      <c r="E96" s="55"/>
      <c r="F96" s="55"/>
      <c r="G96" s="51"/>
    </row>
    <row r="97" spans="1:7" ht="15.75">
      <c r="A97" s="83"/>
      <c r="B97" s="55"/>
      <c r="C97" s="51"/>
      <c r="D97" s="51"/>
      <c r="E97" s="55"/>
      <c r="F97" s="55"/>
      <c r="G97" s="51"/>
    </row>
    <row r="98" spans="1:7" ht="15.75">
      <c r="A98" s="83"/>
      <c r="B98" s="55"/>
      <c r="C98" s="51"/>
      <c r="D98" s="51"/>
      <c r="E98" s="55"/>
      <c r="F98" s="55"/>
      <c r="G98" s="51"/>
    </row>
    <row r="99" spans="1:7" ht="15.75">
      <c r="A99" s="83"/>
      <c r="B99" s="55"/>
      <c r="C99" s="51"/>
      <c r="D99" s="51"/>
      <c r="E99" s="55"/>
      <c r="F99" s="55"/>
      <c r="G99" s="51"/>
    </row>
    <row r="100" spans="1:7" ht="15.75">
      <c r="A100" s="83"/>
      <c r="B100" s="55"/>
      <c r="C100" s="51"/>
      <c r="D100" s="51"/>
      <c r="E100" s="55"/>
      <c r="F100" s="55"/>
      <c r="G100" s="51"/>
    </row>
    <row r="101" spans="1:7" ht="15.75">
      <c r="A101" s="83"/>
      <c r="B101" s="55"/>
      <c r="C101" s="51"/>
      <c r="D101" s="51"/>
      <c r="E101" s="55"/>
      <c r="F101" s="55"/>
      <c r="G101" s="51"/>
    </row>
    <row r="102" spans="1:7" ht="15.75">
      <c r="A102" s="83"/>
      <c r="B102" s="55"/>
      <c r="C102" s="51"/>
      <c r="D102" s="51"/>
      <c r="E102" s="55"/>
      <c r="F102" s="55"/>
      <c r="G102" s="51"/>
    </row>
    <row r="103" spans="1:7" ht="15.75">
      <c r="A103" s="83"/>
      <c r="B103" s="55"/>
      <c r="C103" s="51"/>
      <c r="D103" s="51"/>
      <c r="E103" s="55"/>
      <c r="F103" s="55"/>
      <c r="G103" s="51"/>
    </row>
    <row r="104" spans="1:7" ht="15.75">
      <c r="A104" s="83"/>
      <c r="B104" s="55"/>
      <c r="C104" s="51"/>
      <c r="D104" s="51"/>
      <c r="E104" s="55"/>
      <c r="F104" s="55"/>
      <c r="G104" s="51"/>
    </row>
    <row r="105" spans="1:7" ht="15.75">
      <c r="A105" s="83"/>
      <c r="B105" s="55"/>
      <c r="C105" s="51"/>
      <c r="D105" s="51"/>
      <c r="E105" s="55"/>
      <c r="F105" s="55"/>
      <c r="G105" s="51"/>
    </row>
    <row r="106" spans="1:7" ht="15.75">
      <c r="A106" s="83"/>
      <c r="B106" s="55"/>
      <c r="C106" s="51"/>
      <c r="D106" s="51"/>
      <c r="E106" s="55"/>
      <c r="F106" s="55"/>
      <c r="G106" s="51"/>
    </row>
    <row r="107" spans="1:7" ht="15.75">
      <c r="A107" s="83"/>
      <c r="B107" s="55"/>
      <c r="C107" s="51"/>
      <c r="D107" s="51"/>
      <c r="E107" s="55"/>
      <c r="F107" s="55"/>
      <c r="G107" s="51"/>
    </row>
    <row r="108" spans="1:7" ht="15.75">
      <c r="A108" s="83"/>
      <c r="B108" s="55"/>
      <c r="C108" s="51"/>
      <c r="D108" s="51"/>
      <c r="E108" s="55"/>
      <c r="F108" s="55"/>
      <c r="G108" s="51"/>
    </row>
    <row r="109" spans="1:7" ht="15.75">
      <c r="A109" s="83"/>
      <c r="B109" s="55"/>
      <c r="C109" s="51"/>
      <c r="D109" s="51"/>
      <c r="E109" s="55"/>
      <c r="F109" s="55"/>
      <c r="G109" s="51"/>
    </row>
    <row r="110" spans="1:7" ht="15.75">
      <c r="A110" s="83"/>
      <c r="B110" s="55"/>
      <c r="C110" s="51"/>
      <c r="D110" s="51"/>
      <c r="E110" s="55"/>
      <c r="F110" s="55"/>
      <c r="G110" s="51"/>
    </row>
    <row r="111" spans="1:7" ht="15.75">
      <c r="A111" s="83"/>
      <c r="B111" s="55"/>
      <c r="C111" s="51"/>
      <c r="D111" s="51"/>
      <c r="E111" s="55"/>
      <c r="F111" s="55"/>
      <c r="G111" s="51"/>
    </row>
    <row r="112" spans="1:7" ht="15.75">
      <c r="A112" s="83"/>
      <c r="B112" s="55"/>
      <c r="C112" s="51"/>
      <c r="D112" s="51"/>
      <c r="E112" s="55"/>
      <c r="F112" s="55"/>
      <c r="G112" s="51"/>
    </row>
    <row r="113" spans="1:7" ht="15.75">
      <c r="A113" s="83"/>
      <c r="B113" s="55"/>
      <c r="C113" s="51"/>
      <c r="D113" s="51"/>
      <c r="E113" s="55"/>
      <c r="F113" s="55"/>
      <c r="G113" s="51"/>
    </row>
    <row r="114" spans="1:7" ht="15.75">
      <c r="A114" s="83"/>
      <c r="B114" s="55"/>
      <c r="C114" s="51"/>
      <c r="D114" s="51"/>
      <c r="E114" s="55"/>
      <c r="F114" s="55"/>
      <c r="G114" s="51"/>
    </row>
    <row r="115" spans="1:7" ht="15.75">
      <c r="A115" s="83"/>
      <c r="B115" s="55"/>
      <c r="C115" s="51"/>
      <c r="D115" s="51"/>
      <c r="E115" s="55"/>
      <c r="F115" s="55"/>
      <c r="G115" s="51"/>
    </row>
    <row r="116" spans="1:7" ht="15.75">
      <c r="A116" s="83"/>
      <c r="B116" s="55"/>
      <c r="C116" s="51"/>
      <c r="D116" s="51"/>
      <c r="E116" s="55"/>
      <c r="F116" s="55"/>
      <c r="G116" s="51"/>
    </row>
    <row r="117" spans="1:7" ht="15.75">
      <c r="A117" s="83"/>
      <c r="B117" s="55"/>
      <c r="C117" s="51"/>
      <c r="D117" s="51"/>
      <c r="E117" s="55"/>
      <c r="F117" s="55"/>
      <c r="G117" s="51"/>
    </row>
    <row r="118" spans="1:7" ht="15.75">
      <c r="A118" s="83"/>
      <c r="B118" s="55"/>
      <c r="C118" s="51"/>
      <c r="D118" s="51"/>
      <c r="E118" s="55"/>
      <c r="F118" s="55"/>
      <c r="G118" s="51"/>
    </row>
    <row r="119" spans="1:7" ht="15.75">
      <c r="A119" s="83"/>
      <c r="B119" s="55"/>
      <c r="C119" s="51"/>
      <c r="D119" s="51"/>
      <c r="E119" s="55"/>
      <c r="F119" s="55"/>
      <c r="G119" s="51"/>
    </row>
    <row r="120" spans="1:7" ht="15.75">
      <c r="A120" s="83"/>
      <c r="B120" s="55"/>
      <c r="C120" s="51"/>
      <c r="D120" s="51"/>
      <c r="E120" s="55"/>
      <c r="F120" s="55"/>
      <c r="G120" s="51"/>
    </row>
    <row r="121" spans="1:7" ht="15.75">
      <c r="A121" s="83"/>
      <c r="B121" s="55"/>
      <c r="C121" s="51"/>
      <c r="D121" s="51"/>
      <c r="E121" s="55"/>
      <c r="F121" s="55"/>
      <c r="G121" s="51"/>
    </row>
    <row r="122" spans="1:7" ht="15.75">
      <c r="A122" s="83"/>
      <c r="B122" s="55"/>
      <c r="C122" s="51"/>
      <c r="D122" s="51"/>
      <c r="E122" s="55"/>
      <c r="F122" s="55"/>
      <c r="G122" s="51"/>
    </row>
    <row r="123" spans="1:7" ht="15.75">
      <c r="A123" s="83"/>
      <c r="B123" s="55"/>
      <c r="C123" s="51"/>
      <c r="D123" s="51"/>
      <c r="E123" s="55"/>
      <c r="F123" s="55"/>
      <c r="G123" s="51"/>
    </row>
    <row r="124" spans="1:7" ht="15.75">
      <c r="A124" s="83"/>
      <c r="B124" s="55"/>
      <c r="C124" s="51"/>
      <c r="D124" s="51"/>
      <c r="E124" s="55"/>
      <c r="F124" s="55"/>
      <c r="G124" s="51"/>
    </row>
    <row r="125" spans="1:7" ht="15.75">
      <c r="A125" s="83"/>
      <c r="B125" s="55"/>
      <c r="C125" s="51"/>
      <c r="D125" s="51"/>
      <c r="E125" s="55"/>
      <c r="F125" s="55"/>
      <c r="G125" s="51"/>
    </row>
    <row r="126" spans="1:7" ht="15.75">
      <c r="A126" s="83"/>
      <c r="B126" s="55"/>
      <c r="C126" s="51"/>
      <c r="D126" s="51"/>
      <c r="E126" s="55"/>
      <c r="F126" s="55"/>
      <c r="G126" s="51"/>
    </row>
    <row r="127" spans="1:7" ht="15.75">
      <c r="A127" s="83"/>
      <c r="B127" s="55"/>
      <c r="C127" s="51"/>
      <c r="D127" s="51"/>
      <c r="E127" s="55"/>
      <c r="F127" s="55"/>
      <c r="G127" s="51"/>
    </row>
    <row r="128" spans="1:7" ht="15.75">
      <c r="A128" s="83"/>
      <c r="B128" s="55"/>
      <c r="C128" s="51"/>
      <c r="D128" s="51"/>
      <c r="E128" s="55"/>
      <c r="F128" s="55"/>
      <c r="G128" s="51"/>
    </row>
    <row r="129" spans="1:7" ht="15.75">
      <c r="A129" s="83"/>
      <c r="B129" s="55"/>
      <c r="C129" s="51"/>
      <c r="D129" s="51"/>
      <c r="E129" s="55"/>
      <c r="F129" s="55"/>
      <c r="G129" s="51"/>
    </row>
    <row r="130" spans="1:7" ht="15.75">
      <c r="A130" s="83"/>
      <c r="B130" s="55"/>
      <c r="C130" s="51"/>
      <c r="D130" s="51"/>
      <c r="E130" s="55"/>
      <c r="F130" s="55"/>
      <c r="G130" s="51"/>
    </row>
    <row r="131" spans="1:7" ht="15.75">
      <c r="A131" s="83"/>
      <c r="B131" s="55"/>
      <c r="C131" s="51"/>
      <c r="D131" s="51"/>
      <c r="E131" s="55"/>
      <c r="F131" s="55"/>
      <c r="G131" s="51"/>
    </row>
    <row r="132" spans="1:7" ht="15.75">
      <c r="A132" s="83"/>
      <c r="B132" s="55"/>
      <c r="C132" s="51"/>
      <c r="D132" s="51"/>
      <c r="E132" s="55"/>
      <c r="F132" s="55"/>
      <c r="G132" s="51"/>
    </row>
    <row r="133" spans="1:7" ht="15.75">
      <c r="A133" s="83"/>
      <c r="B133" s="55"/>
      <c r="C133" s="51"/>
      <c r="D133" s="51"/>
      <c r="E133" s="55"/>
      <c r="F133" s="55"/>
      <c r="G133" s="51"/>
    </row>
    <row r="134" spans="2:7" ht="15.75">
      <c r="B134" s="55"/>
      <c r="C134" s="51"/>
      <c r="D134" s="51"/>
      <c r="E134" s="55"/>
      <c r="F134" s="55"/>
      <c r="G134" s="51"/>
    </row>
    <row r="135" spans="2:7" ht="15.75">
      <c r="B135" s="55"/>
      <c r="C135" s="51"/>
      <c r="D135" s="51"/>
      <c r="E135" s="55"/>
      <c r="F135" s="55"/>
      <c r="G135" s="51"/>
    </row>
    <row r="136" spans="2:7" ht="15.75">
      <c r="B136" s="55"/>
      <c r="C136" s="51"/>
      <c r="D136" s="51"/>
      <c r="E136" s="55"/>
      <c r="F136" s="55"/>
      <c r="G136" s="51"/>
    </row>
    <row r="137" spans="2:7" ht="15.75">
      <c r="B137" s="55"/>
      <c r="C137" s="51"/>
      <c r="D137" s="51"/>
      <c r="E137" s="55"/>
      <c r="F137" s="55"/>
      <c r="G137" s="51"/>
    </row>
    <row r="138" spans="2:7" ht="15.75">
      <c r="B138" s="55"/>
      <c r="C138" s="51"/>
      <c r="D138" s="51"/>
      <c r="E138" s="55"/>
      <c r="F138" s="55"/>
      <c r="G138" s="51"/>
    </row>
    <row r="139" spans="2:7" ht="15.75">
      <c r="B139" s="55"/>
      <c r="C139" s="51"/>
      <c r="D139" s="51"/>
      <c r="E139" s="55"/>
      <c r="F139" s="55"/>
      <c r="G139" s="51"/>
    </row>
    <row r="140" spans="2:7" ht="15.75">
      <c r="B140" s="55"/>
      <c r="C140" s="51"/>
      <c r="D140" s="51"/>
      <c r="E140" s="55"/>
      <c r="F140" s="55"/>
      <c r="G140" s="51"/>
    </row>
    <row r="141" spans="2:7" ht="15.75">
      <c r="B141" s="55"/>
      <c r="C141" s="51"/>
      <c r="D141" s="51"/>
      <c r="E141" s="55"/>
      <c r="F141" s="55"/>
      <c r="G141" s="51"/>
    </row>
    <row r="142" spans="2:7" ht="15.75">
      <c r="B142" s="55"/>
      <c r="C142" s="51"/>
      <c r="D142" s="51"/>
      <c r="E142" s="55"/>
      <c r="F142" s="55"/>
      <c r="G142" s="51"/>
    </row>
    <row r="143" spans="2:7" ht="15.75">
      <c r="B143" s="55"/>
      <c r="C143" s="51"/>
      <c r="D143" s="51"/>
      <c r="E143" s="55"/>
      <c r="F143" s="55"/>
      <c r="G143" s="51"/>
    </row>
    <row r="144" spans="2:7" ht="15.75">
      <c r="B144" s="55"/>
      <c r="C144" s="51"/>
      <c r="D144" s="51"/>
      <c r="E144" s="55"/>
      <c r="F144" s="55"/>
      <c r="G144" s="51"/>
    </row>
    <row r="145" spans="2:7" ht="15.75">
      <c r="B145" s="55"/>
      <c r="C145" s="51"/>
      <c r="D145" s="51"/>
      <c r="E145" s="55"/>
      <c r="F145" s="55"/>
      <c r="G145" s="51"/>
    </row>
    <row r="146" spans="2:7" ht="15.75">
      <c r="B146" s="55"/>
      <c r="C146" s="51"/>
      <c r="D146" s="51"/>
      <c r="E146" s="55"/>
      <c r="F146" s="55"/>
      <c r="G146" s="51"/>
    </row>
    <row r="147" spans="2:7" ht="15.75">
      <c r="B147" s="55"/>
      <c r="C147" s="51"/>
      <c r="D147" s="51"/>
      <c r="E147" s="55"/>
      <c r="F147" s="55"/>
      <c r="G147" s="51"/>
    </row>
    <row r="148" spans="2:7" ht="15.75">
      <c r="B148" s="55"/>
      <c r="C148" s="51"/>
      <c r="D148" s="51"/>
      <c r="E148" s="55"/>
      <c r="F148" s="55"/>
      <c r="G148" s="51"/>
    </row>
    <row r="149" spans="2:7" ht="15.75">
      <c r="B149" s="55"/>
      <c r="C149" s="51"/>
      <c r="D149" s="51"/>
      <c r="E149" s="55"/>
      <c r="F149" s="55"/>
      <c r="G149" s="51"/>
    </row>
    <row r="150" spans="2:7" ht="15.75">
      <c r="B150" s="55"/>
      <c r="C150" s="51"/>
      <c r="D150" s="51"/>
      <c r="E150" s="55"/>
      <c r="F150" s="55"/>
      <c r="G150" s="51"/>
    </row>
    <row r="151" spans="2:7" ht="15.75">
      <c r="B151" s="55"/>
      <c r="C151" s="51"/>
      <c r="D151" s="51"/>
      <c r="E151" s="55"/>
      <c r="F151" s="55"/>
      <c r="G151" s="51"/>
    </row>
    <row r="152" spans="2:7" ht="15.75">
      <c r="B152" s="55"/>
      <c r="C152" s="51"/>
      <c r="D152" s="51"/>
      <c r="E152" s="55"/>
      <c r="F152" s="55"/>
      <c r="G152" s="51"/>
    </row>
    <row r="153" spans="2:7" ht="15.75">
      <c r="B153" s="55"/>
      <c r="C153" s="51"/>
      <c r="D153" s="51"/>
      <c r="E153" s="55"/>
      <c r="F153" s="55"/>
      <c r="G153" s="51"/>
    </row>
    <row r="154" spans="2:7" ht="15.75">
      <c r="B154" s="55"/>
      <c r="C154" s="51"/>
      <c r="D154" s="51"/>
      <c r="E154" s="55"/>
      <c r="F154" s="55"/>
      <c r="G154" s="51"/>
    </row>
    <row r="155" spans="2:7" ht="15.75">
      <c r="B155" s="55"/>
      <c r="C155" s="51"/>
      <c r="D155" s="51"/>
      <c r="E155" s="55"/>
      <c r="F155" s="55"/>
      <c r="G155" s="51"/>
    </row>
    <row r="156" spans="2:7" ht="15.75">
      <c r="B156" s="55"/>
      <c r="C156" s="51"/>
      <c r="D156" s="51"/>
      <c r="E156" s="55"/>
      <c r="F156" s="55"/>
      <c r="G156" s="51"/>
    </row>
    <row r="157" spans="2:7" ht="15.75">
      <c r="B157" s="55"/>
      <c r="C157" s="51"/>
      <c r="D157" s="51"/>
      <c r="E157" s="55"/>
      <c r="F157" s="55"/>
      <c r="G157" s="51"/>
    </row>
    <row r="158" spans="2:7" ht="15.75">
      <c r="B158" s="55"/>
      <c r="C158" s="51"/>
      <c r="D158" s="51"/>
      <c r="E158" s="55"/>
      <c r="F158" s="55"/>
      <c r="G158" s="51"/>
    </row>
    <row r="159" spans="2:7" ht="15.75">
      <c r="B159" s="55"/>
      <c r="C159" s="51"/>
      <c r="D159" s="51"/>
      <c r="E159" s="55"/>
      <c r="F159" s="55"/>
      <c r="G159" s="51"/>
    </row>
    <row r="160" spans="2:7" ht="15.75">
      <c r="B160" s="55"/>
      <c r="C160" s="51"/>
      <c r="D160" s="51"/>
      <c r="E160" s="55"/>
      <c r="F160" s="55"/>
      <c r="G160" s="51"/>
    </row>
    <row r="161" spans="2:7" ht="15.75">
      <c r="B161" s="55"/>
      <c r="C161" s="51"/>
      <c r="D161" s="51"/>
      <c r="E161" s="55"/>
      <c r="F161" s="55"/>
      <c r="G161" s="51"/>
    </row>
    <row r="162" spans="2:7" ht="15.75">
      <c r="B162" s="55"/>
      <c r="C162" s="51"/>
      <c r="D162" s="51"/>
      <c r="E162" s="55"/>
      <c r="F162" s="55"/>
      <c r="G162" s="51"/>
    </row>
    <row r="163" spans="2:7" ht="15.75">
      <c r="B163" s="55"/>
      <c r="C163" s="51"/>
      <c r="D163" s="51"/>
      <c r="E163" s="55"/>
      <c r="F163" s="55"/>
      <c r="G163" s="51"/>
    </row>
    <row r="164" spans="2:7" ht="15.75">
      <c r="B164" s="55"/>
      <c r="C164" s="51"/>
      <c r="D164" s="51"/>
      <c r="E164" s="55"/>
      <c r="F164" s="55"/>
      <c r="G164" s="51"/>
    </row>
    <row r="165" spans="2:7" ht="15.75">
      <c r="B165" s="55"/>
      <c r="C165" s="51"/>
      <c r="D165" s="51"/>
      <c r="E165" s="55"/>
      <c r="F165" s="55"/>
      <c r="G165" s="51"/>
    </row>
    <row r="166" spans="2:7" ht="15.75">
      <c r="B166" s="55"/>
      <c r="C166" s="51"/>
      <c r="D166" s="51"/>
      <c r="E166" s="55"/>
      <c r="F166" s="55"/>
      <c r="G166" s="51"/>
    </row>
    <row r="167" spans="2:7" ht="15.75">
      <c r="B167" s="55"/>
      <c r="C167" s="51"/>
      <c r="D167" s="51"/>
      <c r="E167" s="55"/>
      <c r="F167" s="55"/>
      <c r="G167" s="51"/>
    </row>
    <row r="168" spans="2:7" ht="15.75">
      <c r="B168" s="55"/>
      <c r="C168" s="51"/>
      <c r="D168" s="51"/>
      <c r="E168" s="55"/>
      <c r="F168" s="55"/>
      <c r="G168" s="51"/>
    </row>
    <row r="169" spans="2:7" ht="15.75">
      <c r="B169" s="55"/>
      <c r="C169" s="51"/>
      <c r="D169" s="51"/>
      <c r="E169" s="55"/>
      <c r="F169" s="55"/>
      <c r="G169" s="51"/>
    </row>
    <row r="170" spans="2:7" ht="15.75">
      <c r="B170" s="55"/>
      <c r="C170" s="51"/>
      <c r="D170" s="51"/>
      <c r="E170" s="55"/>
      <c r="F170" s="55"/>
      <c r="G170" s="51"/>
    </row>
    <row r="171" spans="2:7" ht="15.75">
      <c r="B171" s="55"/>
      <c r="C171" s="51"/>
      <c r="D171" s="51"/>
      <c r="E171" s="55"/>
      <c r="F171" s="55"/>
      <c r="G171" s="51"/>
    </row>
    <row r="172" spans="2:7" ht="15.75">
      <c r="B172" s="55"/>
      <c r="C172" s="51"/>
      <c r="D172" s="51"/>
      <c r="E172" s="55"/>
      <c r="F172" s="55"/>
      <c r="G172" s="51"/>
    </row>
    <row r="173" spans="2:7" ht="15.75">
      <c r="B173" s="55"/>
      <c r="C173" s="51"/>
      <c r="D173" s="51"/>
      <c r="E173" s="55"/>
      <c r="F173" s="55"/>
      <c r="G173" s="51"/>
    </row>
    <row r="174" spans="2:7" ht="15.75">
      <c r="B174" s="55"/>
      <c r="C174" s="51"/>
      <c r="D174" s="51"/>
      <c r="E174" s="55"/>
      <c r="F174" s="55"/>
      <c r="G174" s="51"/>
    </row>
    <row r="175" spans="2:7" ht="15.75">
      <c r="B175" s="55"/>
      <c r="C175" s="51"/>
      <c r="D175" s="51"/>
      <c r="E175" s="55"/>
      <c r="F175" s="55"/>
      <c r="G175" s="51"/>
    </row>
    <row r="176" spans="2:7" ht="15.75">
      <c r="B176" s="55"/>
      <c r="C176" s="51"/>
      <c r="D176" s="51"/>
      <c r="E176" s="55"/>
      <c r="F176" s="55"/>
      <c r="G176" s="51"/>
    </row>
    <row r="177" spans="2:7" ht="15.75">
      <c r="B177" s="55"/>
      <c r="C177" s="51"/>
      <c r="D177" s="51"/>
      <c r="E177" s="55"/>
      <c r="F177" s="55"/>
      <c r="G177" s="51"/>
    </row>
    <row r="178" spans="2:7" ht="15.75">
      <c r="B178" s="55"/>
      <c r="C178" s="51"/>
      <c r="D178" s="51"/>
      <c r="E178" s="55"/>
      <c r="F178" s="55"/>
      <c r="G178" s="51"/>
    </row>
    <row r="179" spans="2:7" ht="15.75">
      <c r="B179" s="55"/>
      <c r="C179" s="51"/>
      <c r="D179" s="51"/>
      <c r="E179" s="55"/>
      <c r="F179" s="55"/>
      <c r="G179" s="51"/>
    </row>
    <row r="180" spans="2:7" ht="15.75">
      <c r="B180" s="55"/>
      <c r="C180" s="51"/>
      <c r="D180" s="51"/>
      <c r="E180" s="55"/>
      <c r="F180" s="55"/>
      <c r="G180" s="51"/>
    </row>
    <row r="181" spans="2:7" ht="15.75">
      <c r="B181" s="55"/>
      <c r="C181" s="51"/>
      <c r="D181" s="51"/>
      <c r="E181" s="55"/>
      <c r="F181" s="55"/>
      <c r="G181" s="51"/>
    </row>
    <row r="182" spans="2:7" ht="15.75">
      <c r="B182" s="55"/>
      <c r="C182" s="51"/>
      <c r="D182" s="51"/>
      <c r="E182" s="55"/>
      <c r="F182" s="55"/>
      <c r="G182" s="51"/>
    </row>
    <row r="183" spans="2:7" ht="15.75">
      <c r="B183" s="55"/>
      <c r="C183" s="51"/>
      <c r="D183" s="51"/>
      <c r="E183" s="55"/>
      <c r="F183" s="55"/>
      <c r="G183" s="51"/>
    </row>
    <row r="184" spans="2:7" ht="15.75">
      <c r="B184" s="55"/>
      <c r="C184" s="51"/>
      <c r="D184" s="51"/>
      <c r="E184" s="55"/>
      <c r="F184" s="55"/>
      <c r="G184" s="51"/>
    </row>
    <row r="185" spans="2:7" ht="15.75">
      <c r="B185" s="55"/>
      <c r="C185" s="51"/>
      <c r="D185" s="51"/>
      <c r="E185" s="55"/>
      <c r="F185" s="55"/>
      <c r="G185" s="51"/>
    </row>
    <row r="186" spans="2:7" ht="15.75">
      <c r="B186" s="55"/>
      <c r="C186" s="51"/>
      <c r="D186" s="51"/>
      <c r="E186" s="55"/>
      <c r="F186" s="55"/>
      <c r="G186" s="51"/>
    </row>
    <row r="187" spans="2:7" ht="15.75">
      <c r="B187" s="55"/>
      <c r="C187" s="51"/>
      <c r="D187" s="51"/>
      <c r="E187" s="55"/>
      <c r="F187" s="55"/>
      <c r="G187" s="51"/>
    </row>
    <row r="188" spans="2:7" ht="15.75">
      <c r="B188" s="55"/>
      <c r="C188" s="51"/>
      <c r="D188" s="51"/>
      <c r="E188" s="55"/>
      <c r="F188" s="55"/>
      <c r="G188" s="51"/>
    </row>
    <row r="189" spans="2:7" ht="15.75">
      <c r="B189" s="55"/>
      <c r="C189" s="51"/>
      <c r="D189" s="51"/>
      <c r="E189" s="55"/>
      <c r="F189" s="55"/>
      <c r="G189" s="51"/>
    </row>
    <row r="190" spans="2:7" ht="15.75">
      <c r="B190" s="55"/>
      <c r="C190" s="51"/>
      <c r="D190" s="51"/>
      <c r="E190" s="55"/>
      <c r="F190" s="55"/>
      <c r="G190" s="51"/>
    </row>
    <row r="191" spans="2:7" ht="15.75">
      <c r="B191" s="55"/>
      <c r="C191" s="51"/>
      <c r="D191" s="51"/>
      <c r="E191" s="55"/>
      <c r="F191" s="55"/>
      <c r="G191" s="51"/>
    </row>
    <row r="192" spans="2:7" ht="15.75">
      <c r="B192" s="55"/>
      <c r="C192" s="51"/>
      <c r="D192" s="51"/>
      <c r="E192" s="55"/>
      <c r="F192" s="55"/>
      <c r="G192" s="51"/>
    </row>
    <row r="193" spans="2:7" ht="15.75">
      <c r="B193" s="55"/>
      <c r="C193" s="51"/>
      <c r="D193" s="51"/>
      <c r="E193" s="55"/>
      <c r="F193" s="55"/>
      <c r="G193" s="51"/>
    </row>
    <row r="194" spans="2:7" ht="15.75">
      <c r="B194" s="55"/>
      <c r="C194" s="51"/>
      <c r="D194" s="51"/>
      <c r="E194" s="55"/>
      <c r="F194" s="55"/>
      <c r="G194" s="51"/>
    </row>
    <row r="195" spans="2:7" ht="15.75">
      <c r="B195" s="55"/>
      <c r="C195" s="51"/>
      <c r="D195" s="51"/>
      <c r="E195" s="55"/>
      <c r="F195" s="55"/>
      <c r="G195" s="51"/>
    </row>
    <row r="196" spans="2:7" ht="15.75">
      <c r="B196" s="55"/>
      <c r="C196" s="51"/>
      <c r="D196" s="51"/>
      <c r="E196" s="55"/>
      <c r="F196" s="55"/>
      <c r="G196" s="51"/>
    </row>
    <row r="197" spans="2:7" ht="15.75">
      <c r="B197" s="55"/>
      <c r="C197" s="51"/>
      <c r="D197" s="51"/>
      <c r="E197" s="55"/>
      <c r="F197" s="55"/>
      <c r="G197" s="51"/>
    </row>
    <row r="198" spans="2:7" ht="15.75">
      <c r="B198" s="55"/>
      <c r="C198" s="51"/>
      <c r="D198" s="51"/>
      <c r="E198" s="55"/>
      <c r="F198" s="55"/>
      <c r="G198" s="51"/>
    </row>
    <row r="199" spans="2:7" ht="15.75">
      <c r="B199" s="55"/>
      <c r="C199" s="51"/>
      <c r="D199" s="51"/>
      <c r="E199" s="55"/>
      <c r="F199" s="55"/>
      <c r="G199" s="51"/>
    </row>
    <row r="200" spans="2:7" ht="15.75">
      <c r="B200" s="55"/>
      <c r="C200" s="51"/>
      <c r="D200" s="51"/>
      <c r="E200" s="55"/>
      <c r="F200" s="55"/>
      <c r="G200" s="51"/>
    </row>
    <row r="201" spans="2:7" ht="15.75">
      <c r="B201" s="55"/>
      <c r="C201" s="51"/>
      <c r="D201" s="51"/>
      <c r="E201" s="55"/>
      <c r="F201" s="55"/>
      <c r="G201" s="51"/>
    </row>
    <row r="202" spans="2:7" ht="15.75">
      <c r="B202" s="55"/>
      <c r="C202" s="51"/>
      <c r="D202" s="51"/>
      <c r="E202" s="55"/>
      <c r="F202" s="55"/>
      <c r="G202" s="51"/>
    </row>
    <row r="203" spans="2:7" ht="15.75">
      <c r="B203" s="55"/>
      <c r="C203" s="51"/>
      <c r="D203" s="51"/>
      <c r="E203" s="55"/>
      <c r="F203" s="55"/>
      <c r="G203" s="51"/>
    </row>
    <row r="204" spans="2:7" ht="15.75">
      <c r="B204" s="55"/>
      <c r="C204" s="51"/>
      <c r="D204" s="51"/>
      <c r="E204" s="55"/>
      <c r="F204" s="55"/>
      <c r="G204" s="51"/>
    </row>
    <row r="205" spans="2:7" ht="15.75">
      <c r="B205" s="55"/>
      <c r="C205" s="51"/>
      <c r="D205" s="51"/>
      <c r="E205" s="55"/>
      <c r="F205" s="55"/>
      <c r="G205" s="51"/>
    </row>
    <row r="206" spans="2:7" ht="15.75">
      <c r="B206" s="55"/>
      <c r="C206" s="51"/>
      <c r="D206" s="51"/>
      <c r="E206" s="55"/>
      <c r="F206" s="55"/>
      <c r="G206" s="51"/>
    </row>
    <row r="207" spans="2:7" ht="15.75">
      <c r="B207" s="55"/>
      <c r="C207" s="51"/>
      <c r="D207" s="51"/>
      <c r="E207" s="55"/>
      <c r="F207" s="55"/>
      <c r="G207" s="51"/>
    </row>
    <row r="208" spans="2:7" ht="15.75">
      <c r="B208" s="55"/>
      <c r="C208" s="51"/>
      <c r="D208" s="51"/>
      <c r="E208" s="55"/>
      <c r="F208" s="55"/>
      <c r="G208" s="51"/>
    </row>
    <row r="209" spans="2:7" ht="15.75">
      <c r="B209" s="55"/>
      <c r="C209" s="51"/>
      <c r="D209" s="51"/>
      <c r="E209" s="55"/>
      <c r="F209" s="55"/>
      <c r="G209" s="51"/>
    </row>
    <row r="210" spans="2:7" ht="15.75">
      <c r="B210" s="55"/>
      <c r="C210" s="51"/>
      <c r="D210" s="51"/>
      <c r="E210" s="55"/>
      <c r="F210" s="55"/>
      <c r="G210" s="51"/>
    </row>
    <row r="211" spans="2:7" ht="15.75">
      <c r="B211" s="51"/>
      <c r="C211" s="51"/>
      <c r="D211" s="51"/>
      <c r="E211" s="55"/>
      <c r="F211" s="55"/>
      <c r="G211" s="51"/>
    </row>
    <row r="212" spans="2:7" ht="15.75">
      <c r="B212" s="51"/>
      <c r="C212" s="51"/>
      <c r="D212" s="51"/>
      <c r="E212" s="55"/>
      <c r="F212" s="55"/>
      <c r="G212" s="51"/>
    </row>
    <row r="213" spans="2:7" ht="15.75">
      <c r="B213" s="51"/>
      <c r="C213" s="51"/>
      <c r="D213" s="51"/>
      <c r="E213" s="55"/>
      <c r="F213" s="55"/>
      <c r="G213" s="51"/>
    </row>
    <row r="214" spans="2:7" ht="15.75">
      <c r="B214" s="51"/>
      <c r="C214" s="51"/>
      <c r="D214" s="51"/>
      <c r="E214" s="55"/>
      <c r="F214" s="55"/>
      <c r="G214" s="51"/>
    </row>
    <row r="215" spans="2:7" ht="15.75">
      <c r="B215" s="51"/>
      <c r="C215" s="51"/>
      <c r="D215" s="51"/>
      <c r="E215" s="51"/>
      <c r="F215" s="51"/>
      <c r="G215" s="51"/>
    </row>
    <row r="216" spans="2:7" ht="15.75">
      <c r="B216" s="51"/>
      <c r="C216" s="51"/>
      <c r="D216" s="51"/>
      <c r="E216" s="51"/>
      <c r="F216" s="51"/>
      <c r="G216" s="51"/>
    </row>
    <row r="217" spans="2:6" ht="15.75">
      <c r="B217" s="51"/>
      <c r="C217" s="51"/>
      <c r="D217" s="51"/>
      <c r="E217" s="51"/>
      <c r="F217" s="57"/>
    </row>
    <row r="218" spans="2:6" ht="15.75">
      <c r="B218" s="51"/>
      <c r="C218" s="51"/>
      <c r="D218" s="51"/>
      <c r="E218" s="51"/>
      <c r="F218" s="51"/>
    </row>
    <row r="219" spans="2:6" ht="15.75">
      <c r="B219" s="51"/>
      <c r="C219" s="51"/>
      <c r="D219" s="51"/>
      <c r="E219" s="51"/>
      <c r="F219" s="51"/>
    </row>
    <row r="220" spans="2:6" ht="15.75">
      <c r="B220" s="51"/>
      <c r="C220" s="51"/>
      <c r="D220" s="51"/>
      <c r="E220" s="51"/>
      <c r="F220" s="51"/>
    </row>
    <row r="221" spans="2:6" ht="15.75">
      <c r="B221" s="51"/>
      <c r="C221" s="51"/>
      <c r="D221" s="51"/>
      <c r="E221" s="51"/>
      <c r="F221" s="51"/>
    </row>
    <row r="222" spans="2:6" ht="15.75">
      <c r="B222" s="51"/>
      <c r="C222" s="51"/>
      <c r="D222" s="51"/>
      <c r="E222" s="51"/>
      <c r="F222" s="51"/>
    </row>
  </sheetData>
  <sheetProtection/>
  <hyperlinks>
    <hyperlink ref="G2" r:id="rId1" display="107非代表案\20180105172349933.pdf"/>
    <hyperlink ref="G3" r:id="rId2" display="107非代表案\20180115151003093.pdf"/>
    <hyperlink ref="G4" r:id="rId3" display="107\107非代表案\20180125093155778.pdf"/>
    <hyperlink ref="G5" r:id="rId4" display="107\107非代表案\20180221101320504.pdf"/>
    <hyperlink ref="H2" r:id="rId5" display="107\107非代表案\001-1.pdf"/>
    <hyperlink ref="G6" r:id="rId6" display="107\107非代表案\005.pdf"/>
    <hyperlink ref="H3" r:id="rId7" display="107\107非代表案\002-1.pdf"/>
    <hyperlink ref="G7" r:id="rId8" display="107\107非代表案\006.pdf"/>
    <hyperlink ref="G8" r:id="rId9" display="107\107非代表案\007.pdf"/>
    <hyperlink ref="G9" r:id="rId10" display="107\107非代表案\008.pdf"/>
    <hyperlink ref="G10" r:id="rId11" display="107\107非代表案\009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Win7User</dc:creator>
  <cp:keywords/>
  <dc:description/>
  <cp:lastModifiedBy>USER</cp:lastModifiedBy>
  <cp:lastPrinted>2017-10-19T07:11:27Z</cp:lastPrinted>
  <dcterms:created xsi:type="dcterms:W3CDTF">2015-02-06T00:25:27Z</dcterms:created>
  <dcterms:modified xsi:type="dcterms:W3CDTF">2018-04-09T01:25:51Z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